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7"/>
  <c r="H81"/>
  <c r="I81"/>
  <c r="F81"/>
  <c r="E81"/>
  <c r="F83"/>
  <c r="G83"/>
  <c r="H83"/>
  <c r="I83"/>
  <c r="F82"/>
  <c r="I82"/>
  <c r="E82"/>
  <c r="E83"/>
  <c r="F86"/>
  <c r="G86"/>
  <c r="G82" s="1"/>
  <c r="H86"/>
  <c r="I86"/>
  <c r="E86"/>
  <c r="F61"/>
  <c r="G61"/>
  <c r="H61"/>
  <c r="I61"/>
  <c r="I28"/>
  <c r="H28"/>
  <c r="G28"/>
  <c r="F28"/>
  <c r="E28"/>
  <c r="I93"/>
  <c r="H93"/>
  <c r="G93"/>
  <c r="F93"/>
  <c r="E93"/>
  <c r="H82" l="1"/>
  <c r="E61"/>
  <c r="F90" l="1"/>
  <c r="F89" s="1"/>
  <c r="F88" s="1"/>
  <c r="G90"/>
  <c r="G89" s="1"/>
  <c r="G88" s="1"/>
  <c r="H90"/>
  <c r="H89" s="1"/>
  <c r="H88" s="1"/>
  <c r="I90"/>
  <c r="I89" s="1"/>
  <c r="I88" s="1"/>
  <c r="E90"/>
  <c r="E89" s="1"/>
  <c r="E88" s="1"/>
  <c r="F79"/>
  <c r="G79"/>
  <c r="H79"/>
  <c r="I79"/>
  <c r="E79"/>
  <c r="E36"/>
  <c r="F32"/>
  <c r="G32"/>
  <c r="G31" s="1"/>
  <c r="H32"/>
  <c r="H31" s="1"/>
  <c r="I32"/>
  <c r="I31" s="1"/>
  <c r="F31"/>
  <c r="E32"/>
  <c r="E31" s="1"/>
  <c r="F18" i="8"/>
  <c r="E18"/>
  <c r="D18"/>
  <c r="C18"/>
  <c r="B18"/>
  <c r="G31" i="3"/>
  <c r="F11" i="10" l="1"/>
  <c r="F46" i="8"/>
  <c r="E46"/>
  <c r="D46"/>
  <c r="C46"/>
  <c r="B46"/>
  <c r="H11" i="10" l="1"/>
  <c r="G11"/>
  <c r="I101" i="7"/>
  <c r="I100" s="1"/>
  <c r="I99" s="1"/>
  <c r="H101"/>
  <c r="H100" s="1"/>
  <c r="H99" s="1"/>
  <c r="G101"/>
  <c r="G100" s="1"/>
  <c r="G99" s="1"/>
  <c r="F101"/>
  <c r="F100" s="1"/>
  <c r="F99" s="1"/>
  <c r="I97"/>
  <c r="I96" s="1"/>
  <c r="I95" s="1"/>
  <c r="H97"/>
  <c r="H96" s="1"/>
  <c r="H95" s="1"/>
  <c r="G97"/>
  <c r="G96" s="1"/>
  <c r="G95" s="1"/>
  <c r="F97"/>
  <c r="F96" s="1"/>
  <c r="F95" s="1"/>
  <c r="I76"/>
  <c r="I75" s="1"/>
  <c r="H76"/>
  <c r="H75" s="1"/>
  <c r="G76"/>
  <c r="G75" s="1"/>
  <c r="F76"/>
  <c r="F75" s="1"/>
  <c r="I73"/>
  <c r="H73"/>
  <c r="G73"/>
  <c r="F73"/>
  <c r="I70"/>
  <c r="H70"/>
  <c r="H69" s="1"/>
  <c r="G70"/>
  <c r="G69" s="1"/>
  <c r="F70"/>
  <c r="I66"/>
  <c r="H66"/>
  <c r="G66"/>
  <c r="F66"/>
  <c r="I64"/>
  <c r="H64"/>
  <c r="H63" s="1"/>
  <c r="G64"/>
  <c r="G63" s="1"/>
  <c r="F64"/>
  <c r="F63" s="1"/>
  <c r="I59"/>
  <c r="I58" s="1"/>
  <c r="H59"/>
  <c r="H58" s="1"/>
  <c r="G59"/>
  <c r="G58" s="1"/>
  <c r="F59"/>
  <c r="F58" s="1"/>
  <c r="I56"/>
  <c r="I55" s="1"/>
  <c r="H56"/>
  <c r="H55" s="1"/>
  <c r="G56"/>
  <c r="G55" s="1"/>
  <c r="F56"/>
  <c r="F55" s="1"/>
  <c r="I52"/>
  <c r="H52"/>
  <c r="G52"/>
  <c r="F52"/>
  <c r="I48"/>
  <c r="H48"/>
  <c r="G48"/>
  <c r="G47" s="1"/>
  <c r="G46" s="1"/>
  <c r="F48"/>
  <c r="I43"/>
  <c r="I42" s="1"/>
  <c r="I41" s="1"/>
  <c r="H43"/>
  <c r="H42" s="1"/>
  <c r="H41" s="1"/>
  <c r="G43"/>
  <c r="G42" s="1"/>
  <c r="G41" s="1"/>
  <c r="F43"/>
  <c r="F42" s="1"/>
  <c r="F41" s="1"/>
  <c r="I39"/>
  <c r="H39"/>
  <c r="G39"/>
  <c r="F39"/>
  <c r="I36"/>
  <c r="I35" s="1"/>
  <c r="I34" s="1"/>
  <c r="H36"/>
  <c r="G36"/>
  <c r="G35" s="1"/>
  <c r="G34" s="1"/>
  <c r="F36"/>
  <c r="F35" s="1"/>
  <c r="F34" s="1"/>
  <c r="I27"/>
  <c r="I26" s="1"/>
  <c r="H27"/>
  <c r="H26" s="1"/>
  <c r="G27"/>
  <c r="G26" s="1"/>
  <c r="F27"/>
  <c r="F26" s="1"/>
  <c r="I23"/>
  <c r="H23"/>
  <c r="G23"/>
  <c r="I21"/>
  <c r="H21"/>
  <c r="G21"/>
  <c r="F23"/>
  <c r="F21"/>
  <c r="I17"/>
  <c r="I16" s="1"/>
  <c r="I15" s="1"/>
  <c r="H17"/>
  <c r="H16" s="1"/>
  <c r="H15" s="1"/>
  <c r="G17"/>
  <c r="G16" s="1"/>
  <c r="G15" s="1"/>
  <c r="F17"/>
  <c r="F16" s="1"/>
  <c r="F15" s="1"/>
  <c r="I13"/>
  <c r="I12" s="1"/>
  <c r="I11" s="1"/>
  <c r="H13"/>
  <c r="H12" s="1"/>
  <c r="H11" s="1"/>
  <c r="G13"/>
  <c r="G12" s="1"/>
  <c r="G11" s="1"/>
  <c r="F13"/>
  <c r="F12" s="1"/>
  <c r="F11" s="1"/>
  <c r="I9"/>
  <c r="I8" s="1"/>
  <c r="I7" s="1"/>
  <c r="H9"/>
  <c r="H8" s="1"/>
  <c r="H7" s="1"/>
  <c r="G9"/>
  <c r="G8" s="1"/>
  <c r="G7" s="1"/>
  <c r="F9"/>
  <c r="F8" s="1"/>
  <c r="F7" s="1"/>
  <c r="E101"/>
  <c r="E100" s="1"/>
  <c r="E99" s="1"/>
  <c r="E97"/>
  <c r="E96" s="1"/>
  <c r="E95" s="1"/>
  <c r="E76"/>
  <c r="E75" s="1"/>
  <c r="E73"/>
  <c r="E70"/>
  <c r="E66"/>
  <c r="E64"/>
  <c r="E59"/>
  <c r="E58" s="1"/>
  <c r="E56"/>
  <c r="E55" s="1"/>
  <c r="E52"/>
  <c r="E48"/>
  <c r="E43"/>
  <c r="E42" s="1"/>
  <c r="E41" s="1"/>
  <c r="E39"/>
  <c r="E27"/>
  <c r="E26" s="1"/>
  <c r="E21"/>
  <c r="E23"/>
  <c r="E17"/>
  <c r="E16" s="1"/>
  <c r="E15" s="1"/>
  <c r="E13"/>
  <c r="E12" s="1"/>
  <c r="E11" s="1"/>
  <c r="E9"/>
  <c r="E8" s="1"/>
  <c r="E7" s="1"/>
  <c r="F11" i="5"/>
  <c r="F10" s="1"/>
  <c r="E11"/>
  <c r="E10" s="1"/>
  <c r="D11"/>
  <c r="D10" s="1"/>
  <c r="C11"/>
  <c r="C10" s="1"/>
  <c r="B11"/>
  <c r="B10" s="1"/>
  <c r="B44" i="8"/>
  <c r="B40"/>
  <c r="B37"/>
  <c r="B35"/>
  <c r="B33"/>
  <c r="F44"/>
  <c r="E44"/>
  <c r="D44"/>
  <c r="F40"/>
  <c r="E40"/>
  <c r="D40"/>
  <c r="F37"/>
  <c r="E37"/>
  <c r="D37"/>
  <c r="F35"/>
  <c r="E35"/>
  <c r="D35"/>
  <c r="F33"/>
  <c r="E33"/>
  <c r="D33"/>
  <c r="C44"/>
  <c r="C40"/>
  <c r="C37"/>
  <c r="C35"/>
  <c r="C33"/>
  <c r="F24"/>
  <c r="E24"/>
  <c r="D24"/>
  <c r="C24"/>
  <c r="F22"/>
  <c r="E22"/>
  <c r="D22"/>
  <c r="C22"/>
  <c r="F15"/>
  <c r="E15"/>
  <c r="D15"/>
  <c r="C15"/>
  <c r="F13"/>
  <c r="E13"/>
  <c r="D13"/>
  <c r="C13"/>
  <c r="F11"/>
  <c r="E11"/>
  <c r="D11"/>
  <c r="C11"/>
  <c r="B24"/>
  <c r="B22"/>
  <c r="B15"/>
  <c r="B13"/>
  <c r="B11"/>
  <c r="H31" i="3"/>
  <c r="F31"/>
  <c r="H27"/>
  <c r="G27"/>
  <c r="F27"/>
  <c r="E31"/>
  <c r="E27"/>
  <c r="D31"/>
  <c r="H11"/>
  <c r="H10" s="1"/>
  <c r="G11"/>
  <c r="F11"/>
  <c r="E11"/>
  <c r="H18"/>
  <c r="G18"/>
  <c r="F18"/>
  <c r="E18"/>
  <c r="D18"/>
  <c r="D11"/>
  <c r="D10" s="1"/>
  <c r="D27"/>
  <c r="I69" i="7" l="1"/>
  <c r="I47"/>
  <c r="H47"/>
  <c r="H46" s="1"/>
  <c r="H25" s="1"/>
  <c r="H35"/>
  <c r="H34" s="1"/>
  <c r="E10" i="3"/>
  <c r="E20" i="7"/>
  <c r="E19" s="1"/>
  <c r="E6" s="1"/>
  <c r="B32" i="8"/>
  <c r="E47" i="7"/>
  <c r="F69"/>
  <c r="F68" s="1"/>
  <c r="F25" s="1"/>
  <c r="G20"/>
  <c r="G19" s="1"/>
  <c r="G6" s="1"/>
  <c r="F47"/>
  <c r="F46" s="1"/>
  <c r="H20"/>
  <c r="H19" s="1"/>
  <c r="I63"/>
  <c r="E35"/>
  <c r="E34" s="1"/>
  <c r="I20"/>
  <c r="I19" s="1"/>
  <c r="I6" s="1"/>
  <c r="F20"/>
  <c r="F19" s="1"/>
  <c r="F6" s="1"/>
  <c r="E10" i="8"/>
  <c r="E26" i="3"/>
  <c r="E25" s="1"/>
  <c r="G10"/>
  <c r="F10"/>
  <c r="G26"/>
  <c r="G25" s="1"/>
  <c r="F26"/>
  <c r="F25" s="1"/>
  <c r="H68" i="7"/>
  <c r="G68"/>
  <c r="G25" s="1"/>
  <c r="I68"/>
  <c r="H6"/>
  <c r="E69"/>
  <c r="E68" s="1"/>
  <c r="E63"/>
  <c r="F32" i="8"/>
  <c r="F31" s="1"/>
  <c r="E32"/>
  <c r="E31" s="1"/>
  <c r="C32"/>
  <c r="C31" s="1"/>
  <c r="D32"/>
  <c r="D31" s="1"/>
  <c r="F10"/>
  <c r="D10"/>
  <c r="C10"/>
  <c r="B10"/>
  <c r="H26" i="3"/>
  <c r="H25" s="1"/>
  <c r="H36" s="1"/>
  <c r="I46" i="7" l="1"/>
  <c r="I25" s="1"/>
  <c r="E46"/>
  <c r="E25" s="1"/>
  <c r="E49" i="8"/>
  <c r="F104" i="7"/>
  <c r="I104"/>
  <c r="H104"/>
  <c r="G104"/>
  <c r="E36" i="3"/>
  <c r="B49" i="8"/>
  <c r="C49"/>
  <c r="G36" i="3"/>
  <c r="F36"/>
  <c r="F49" i="8"/>
  <c r="D49"/>
  <c r="F38" i="10"/>
  <c r="G35" s="1"/>
  <c r="G38" s="1"/>
  <c r="H35" s="1"/>
  <c r="H38" s="1"/>
  <c r="I35" s="1"/>
  <c r="I38" s="1"/>
  <c r="J35" s="1"/>
  <c r="J38" s="1"/>
  <c r="J22"/>
  <c r="I22"/>
  <c r="H22"/>
  <c r="G22"/>
  <c r="F22"/>
  <c r="J11"/>
  <c r="I11"/>
  <c r="J8"/>
  <c r="I8"/>
  <c r="H8"/>
  <c r="G8"/>
  <c r="G15" s="1"/>
  <c r="F8"/>
  <c r="E104" i="7" l="1"/>
  <c r="I15" i="10"/>
  <c r="I23" s="1"/>
  <c r="I29" s="1"/>
  <c r="I30" s="1"/>
  <c r="J15"/>
  <c r="J23" s="1"/>
  <c r="J29" s="1"/>
  <c r="J30" s="1"/>
  <c r="H15"/>
  <c r="H23" s="1"/>
  <c r="H29" s="1"/>
  <c r="H30" s="1"/>
  <c r="F15"/>
  <c r="F23" s="1"/>
  <c r="F29" s="1"/>
  <c r="F30" s="1"/>
  <c r="G23"/>
  <c r="G29" s="1"/>
  <c r="G30" s="1"/>
  <c r="D26" i="3"/>
  <c r="D36" s="1"/>
</calcChain>
</file>

<file path=xl/sharedStrings.xml><?xml version="1.0" encoding="utf-8"?>
<sst xmlns="http://schemas.openxmlformats.org/spreadsheetml/2006/main" count="332" uniqueCount="153">
  <si>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</si>
  <si>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</si>
  <si>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</si>
  <si>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</si>
  <si>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</si>
  <si>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</si>
  <si>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</si>
  <si>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</si>
  <si>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</si>
  <si>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</si>
  <si>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</si>
  <si>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</si>
  <si>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</si>
  <si>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</si>
  <si>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</si>
  <si>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</si>
  <si>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</si>
  <si>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</si>
  <si>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</si>
  <si>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</si>
  <si>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</si>
  <si>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</si>
  <si>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</si>
  <si>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</si>
  <si>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</si>
  <si>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</si>
  <si>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</si>
  <si>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</si>
  <si>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</si>
  <si>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</si>
  <si>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</si>
  <si>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</si>
  <si>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</si>
  <si>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</si>
  <si>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</si>
  <si>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</si>
  <si>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</si>
  <si>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</si>
  <si>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</si>
  <si>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</si>
  <si>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</si>
  <si>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</si>
  <si>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</si>
  <si>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</si>
  <si>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</si>
  <si>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</si>
  <si>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</si>
  <si>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</si>
  <si>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</si>
  <si>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</si>
  <si>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</si>
  <si>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</si>
  <si>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</si>
  <si>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</si>
  <si>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</si>
  <si>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</si>
  <si>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</si>
  <si>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</si>
  <si>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</si>
  <si>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</si>
  <si>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</si>
  <si>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</si>
  <si>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</si>
  <si>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</si>
  <si>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</si>
  <si>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</si>
  <si>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</si>
  <si>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</si>
  <si>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</si>
  <si>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</si>
  <si>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</si>
  <si>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</si>
  <si>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 xml:space="preserve">  32 Vlastiti prihodi</t>
  </si>
  <si>
    <t xml:space="preserve">  44 Decentralizirana sredstva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</si>
  <si>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</si>
  <si>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</si>
  <si>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</si>
  <si>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</si>
  <si>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43 Prihodi za posebne namjene</t>
  </si>
  <si>
    <t>07 Zdravstvo</t>
  </si>
  <si>
    <t>072 Službe za vanjske pacijente</t>
  </si>
  <si>
    <t>073 Bolničke službe</t>
  </si>
  <si>
    <t>076 Poslovi i usluge zdravstva koji nisu drugdje svrstani</t>
  </si>
  <si>
    <t>Zakonski standard ustanova u zdravstvu</t>
  </si>
  <si>
    <t>Održavanje zdravstvenih ustanova</t>
  </si>
  <si>
    <t>Izvor financiranja 44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</si>
  <si>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</si>
  <si>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</si>
  <si>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</si>
  <si>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</si>
  <si>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</si>
  <si>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</si>
  <si>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Izvor financiranja 11</t>
  </si>
  <si>
    <t>Opći prihodi i primici</t>
  </si>
  <si>
    <t>Sufinanciranje zdravstvene zaštite na otocima i poslovne djelatnosti</t>
  </si>
  <si>
    <t>Pružanje usluga temeljem ugovora s HZZO-om</t>
  </si>
  <si>
    <t>Izvor financiranja 43</t>
  </si>
  <si>
    <t>Prihodi za posebne namjene</t>
  </si>
  <si>
    <t>Izvor financiranja 32</t>
  </si>
  <si>
    <t>Vlastiti prihodi</t>
  </si>
  <si>
    <t>Ostale pomoći</t>
  </si>
  <si>
    <t>Izvor financiranja 62</t>
  </si>
  <si>
    <t>Donacije</t>
  </si>
  <si>
    <t>Izvor financiranja 72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</si>
  <si>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</si>
  <si>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</si>
  <si>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</si>
  <si>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</si>
  <si>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</si>
  <si>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9 VLASTITI IZVORI</t>
  </si>
  <si>
    <t>Vlastiti izvori</t>
  </si>
  <si>
    <t>Razlika višak/manjak</t>
  </si>
  <si>
    <t>RASHODI UKUPNO 3 + 4</t>
  </si>
  <si>
    <t>RASHODI UKUPNO 3 + 4 + 9</t>
  </si>
  <si>
    <t>9 Vlastiti izvori</t>
  </si>
  <si>
    <t>Izvršenje 2023.*</t>
  </si>
  <si>
    <t>Projekcija proračuna
za 2027.</t>
  </si>
  <si>
    <t>Ostale pomoći - proračunski korisnici</t>
  </si>
  <si>
    <t>Izvršenje 2024.*</t>
  </si>
  <si>
    <t>Plan 2025.</t>
  </si>
  <si>
    <t>Projekcija proračuna
za 2028.</t>
  </si>
  <si>
    <t>Plan za 2026.</t>
  </si>
  <si>
    <t>Projekcija plana
za 2027.</t>
  </si>
  <si>
    <t>Projekcija plana
za 2028.</t>
  </si>
  <si>
    <t xml:space="preserve"> 50111 Ostale pomoći</t>
  </si>
  <si>
    <t>522 Ostale pomoći proračunski korisnici</t>
  </si>
  <si>
    <t>581312 Pomoći/Fondovi EU</t>
  </si>
  <si>
    <t>FINANCIJSKI PLAN PRORAČUNSKOG KORISNIKA JEDINICE LOKALNE I PODRUČNE (REGIONALNE) SAMOUPRAVE 
ZA 2026. I PROJEKCIJA ZA 2027. I 2028. GODINU</t>
  </si>
  <si>
    <t>PROGRAM 1209</t>
  </si>
  <si>
    <t>AktivnostA120901</t>
  </si>
  <si>
    <t>Aktivnost A120902</t>
  </si>
  <si>
    <t>Aktivnost A120903</t>
  </si>
  <si>
    <t>Aktivnost A120904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</si>
  <si>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</si>
  <si>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</si>
  <si>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</si>
  <si>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</si>
  <si>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</si>
  <si>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</si>
  <si>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T121208</t>
  </si>
  <si>
    <t>Aktivnost A121209</t>
  </si>
  <si>
    <t>Aktivnost A121215</t>
  </si>
  <si>
    <t>Izvor financiranja 522</t>
  </si>
  <si>
    <t>Izvor financiranja 581312</t>
  </si>
  <si>
    <t>Pružanje usluga izvan ugovora s HZZO-om</t>
  </si>
  <si>
    <t>Izvor financiranja 50111</t>
  </si>
  <si>
    <t>Poboljšanje standarda zdravstvene ustanove</t>
  </si>
  <si>
    <t>Aktivnost A121236</t>
  </si>
  <si>
    <t>Primarna zdravstvena zaštita</t>
  </si>
  <si>
    <t xml:space="preserve">  31</t>
  </si>
  <si>
    <t xml:space="preserve">  32</t>
  </si>
  <si>
    <t>4</t>
  </si>
  <si>
    <t xml:space="preserve">  42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</si>
</sst>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3" fontId="6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/>
    </xf>
    <xf numFmtId="3" fontId="0" fillId="0" borderId="0" xfId="0" applyNumberFormat="1"/>
    <xf numFmtId="0" fontId="9" fillId="0" borderId="1" xfId="0" applyFont="1" applyBorder="1" applyAlignment="1">
      <alignment horizontal="left" vertical="center"/>
    </xf>
    <xf numFmtId="0" fontId="0" fillId="0" borderId="3" xfId="0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3" fontId="1" fillId="0" borderId="3" xfId="0" applyNumberFormat="1" applyFont="1" applyBorder="1"/>
    <xf numFmtId="0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wrapText="1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 applyProtection="1">
      <alignment horizontal="right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vertical="top" wrapText="1"/>
    </xf>
    <xf numFmtId="0" fontId="3" fillId="2" borderId="2" xfId="0" applyNumberFormat="1" applyFont="1" applyFill="1" applyBorder="1" applyAlignment="1" applyProtection="1">
      <alignment vertical="top" wrapText="1"/>
    </xf>
    <xf numFmtId="0" fontId="3" fillId="2" borderId="4" xfId="0" applyNumberFormat="1" applyFont="1" applyFill="1" applyBorder="1" applyAlignment="1" applyProtection="1">
      <alignment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workbookViewId="0">
      <selection activeCell="I10" sqref="I10"/>
    </sheetView>
  </sheetViews>
  <sheetFormatPr defaultRowHeight="15"/>
  <cols>
    <col min="5" max="10" width="25.28515625" customWidth="1"/>
  </cols>
  <sheetData>
    <row r="1" spans="1:10" ht="42" customHeight="1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8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105" t="s">
        <v>19</v>
      </c>
      <c r="B3" s="105"/>
      <c r="C3" s="105"/>
      <c r="D3" s="105"/>
      <c r="E3" s="105"/>
      <c r="F3" s="105"/>
      <c r="G3" s="105"/>
      <c r="H3" s="105"/>
      <c r="I3" s="118"/>
      <c r="J3" s="118"/>
    </row>
    <row r="4" spans="1:10" ht="18">
      <c r="A4" s="24"/>
      <c r="B4" s="24"/>
      <c r="C4" s="24"/>
      <c r="D4" s="24"/>
      <c r="E4" s="24"/>
      <c r="F4" s="24"/>
      <c r="G4" s="24"/>
      <c r="H4" s="24"/>
      <c r="I4" s="5"/>
      <c r="J4" s="5"/>
    </row>
    <row r="5" spans="1:10" ht="15.75">
      <c r="A5" s="105" t="s">
        <v>25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0" ht="18">
      <c r="A6" s="1"/>
      <c r="B6" s="2"/>
      <c r="C6" s="2"/>
      <c r="D6" s="2"/>
      <c r="E6" s="6"/>
      <c r="F6" s="7"/>
      <c r="G6" s="7"/>
      <c r="H6" s="7"/>
      <c r="I6" s="7"/>
      <c r="J6" s="35" t="s">
        <v>32</v>
      </c>
    </row>
    <row r="7" spans="1:10" ht="25.5">
      <c r="A7" s="28"/>
      <c r="B7" s="29"/>
      <c r="C7" s="29"/>
      <c r="D7" s="30"/>
      <c r="E7" s="31"/>
      <c r="F7" s="3" t="s">
        <v>118</v>
      </c>
      <c r="G7" s="3" t="s">
        <v>119</v>
      </c>
      <c r="H7" s="3" t="s">
        <v>121</v>
      </c>
      <c r="I7" s="3" t="s">
        <v>122</v>
      </c>
      <c r="J7" s="3" t="s">
        <v>123</v>
      </c>
    </row>
    <row r="8" spans="1:10">
      <c r="A8" s="110" t="s">
        <v>0</v>
      </c>
      <c r="B8" s="104"/>
      <c r="C8" s="104"/>
      <c r="D8" s="104"/>
      <c r="E8" s="119"/>
      <c r="F8" s="32">
        <f>F9+F10</f>
        <v>7099411.29</v>
      </c>
      <c r="G8" s="32">
        <f t="shared" ref="G8:J8" si="0">G9+G10</f>
        <v>7412670.7000000002</v>
      </c>
      <c r="H8" s="32">
        <f t="shared" si="0"/>
        <v>8403500</v>
      </c>
      <c r="I8" s="32">
        <f t="shared" si="0"/>
        <v>8164000</v>
      </c>
      <c r="J8" s="32">
        <f t="shared" si="0"/>
        <v>8391000</v>
      </c>
    </row>
    <row r="9" spans="1:10">
      <c r="A9" s="120" t="s">
        <v>33</v>
      </c>
      <c r="B9" s="121"/>
      <c r="C9" s="121"/>
      <c r="D9" s="121"/>
      <c r="E9" s="117"/>
      <c r="F9" s="33">
        <v>7099411.29</v>
      </c>
      <c r="G9" s="33">
        <v>7412670.7000000002</v>
      </c>
      <c r="H9" s="33">
        <v>8403500</v>
      </c>
      <c r="I9" s="33">
        <v>8164000</v>
      </c>
      <c r="J9" s="33">
        <v>8391000</v>
      </c>
    </row>
    <row r="10" spans="1:10">
      <c r="A10" s="122" t="s">
        <v>34</v>
      </c>
      <c r="B10" s="117"/>
      <c r="C10" s="117"/>
      <c r="D10" s="117"/>
      <c r="E10" s="117"/>
      <c r="F10" s="33">
        <v>0</v>
      </c>
      <c r="G10" s="33">
        <v>0</v>
      </c>
      <c r="H10" s="33"/>
      <c r="I10" s="33"/>
      <c r="J10" s="33"/>
    </row>
    <row r="11" spans="1:10">
      <c r="A11" s="36" t="s">
        <v>1</v>
      </c>
      <c r="B11" s="44"/>
      <c r="C11" s="44"/>
      <c r="D11" s="44"/>
      <c r="E11" s="44"/>
      <c r="F11" s="32">
        <f>F12+F13</f>
        <v>7108016.3699999992</v>
      </c>
      <c r="G11" s="32">
        <f>G12+G13+G14</f>
        <v>6882800</v>
      </c>
      <c r="H11" s="32">
        <f>H12+H13+H14</f>
        <v>7953500</v>
      </c>
      <c r="I11" s="32">
        <f>I12+I13</f>
        <v>8164000</v>
      </c>
      <c r="J11" s="32">
        <f>J12+J13</f>
        <v>8391000</v>
      </c>
    </row>
    <row r="12" spans="1:10">
      <c r="A12" s="123" t="s">
        <v>35</v>
      </c>
      <c r="B12" s="121"/>
      <c r="C12" s="121"/>
      <c r="D12" s="121"/>
      <c r="E12" s="121"/>
      <c r="F12" s="33">
        <v>6937719.0999999996</v>
      </c>
      <c r="G12" s="33">
        <v>6729800</v>
      </c>
      <c r="H12" s="33">
        <v>7791500</v>
      </c>
      <c r="I12" s="33">
        <v>8002000</v>
      </c>
      <c r="J12" s="45">
        <v>8229000</v>
      </c>
    </row>
    <row r="13" spans="1:10">
      <c r="A13" s="116" t="s">
        <v>36</v>
      </c>
      <c r="B13" s="117"/>
      <c r="C13" s="117"/>
      <c r="D13" s="117"/>
      <c r="E13" s="117"/>
      <c r="F13" s="46">
        <v>170297.27</v>
      </c>
      <c r="G13" s="46">
        <v>153000</v>
      </c>
      <c r="H13" s="46">
        <v>162000</v>
      </c>
      <c r="I13" s="46">
        <v>162000</v>
      </c>
      <c r="J13" s="45">
        <v>162000</v>
      </c>
    </row>
    <row r="14" spans="1:10">
      <c r="A14" s="80" t="s">
        <v>109</v>
      </c>
      <c r="B14" s="76"/>
      <c r="C14" s="76"/>
      <c r="D14" s="76"/>
      <c r="E14" s="76"/>
      <c r="F14" s="46"/>
      <c r="G14" s="46"/>
      <c r="H14" s="46"/>
      <c r="I14" s="46"/>
      <c r="J14" s="45"/>
    </row>
    <row r="15" spans="1:10">
      <c r="A15" s="103" t="s">
        <v>58</v>
      </c>
      <c r="B15" s="104"/>
      <c r="C15" s="104"/>
      <c r="D15" s="104"/>
      <c r="E15" s="104"/>
      <c r="F15" s="32">
        <f>F8-F11</f>
        <v>-8605.0799999991432</v>
      </c>
      <c r="G15" s="32">
        <f t="shared" ref="G15:J15" si="1">G8-G11</f>
        <v>529870.70000000019</v>
      </c>
      <c r="H15" s="32">
        <f t="shared" si="1"/>
        <v>450000</v>
      </c>
      <c r="I15" s="32">
        <f t="shared" si="1"/>
        <v>0</v>
      </c>
      <c r="J15" s="32">
        <f t="shared" si="1"/>
        <v>0</v>
      </c>
    </row>
    <row r="16" spans="1:10" ht="18">
      <c r="A16" s="24"/>
      <c r="B16" s="22"/>
      <c r="C16" s="22"/>
      <c r="D16" s="22"/>
      <c r="E16" s="22"/>
      <c r="F16" s="22"/>
      <c r="G16" s="22"/>
      <c r="H16" s="23"/>
      <c r="I16" s="23"/>
      <c r="J16" s="23"/>
    </row>
    <row r="17" spans="1:10" ht="15.75">
      <c r="A17" s="105" t="s">
        <v>26</v>
      </c>
      <c r="B17" s="106"/>
      <c r="C17" s="106"/>
      <c r="D17" s="106"/>
      <c r="E17" s="106"/>
      <c r="F17" s="106"/>
      <c r="G17" s="106"/>
      <c r="H17" s="106"/>
      <c r="I17" s="106"/>
      <c r="J17" s="106"/>
    </row>
    <row r="18" spans="1:10" ht="18">
      <c r="A18" s="24"/>
      <c r="B18" s="22"/>
      <c r="C18" s="22"/>
      <c r="D18" s="22"/>
      <c r="E18" s="22"/>
      <c r="F18" s="22"/>
      <c r="G18" s="22"/>
      <c r="H18" s="23"/>
      <c r="I18" s="23"/>
      <c r="J18" s="23"/>
    </row>
    <row r="19" spans="1:10" ht="25.5">
      <c r="A19" s="28"/>
      <c r="B19" s="29"/>
      <c r="C19" s="29"/>
      <c r="D19" s="30"/>
      <c r="E19" s="31"/>
      <c r="F19" s="3" t="s">
        <v>118</v>
      </c>
      <c r="G19" s="3" t="s">
        <v>119</v>
      </c>
      <c r="H19" s="3" t="s">
        <v>121</v>
      </c>
      <c r="I19" s="3" t="s">
        <v>122</v>
      </c>
      <c r="J19" s="3" t="s">
        <v>123</v>
      </c>
    </row>
    <row r="20" spans="1:10">
      <c r="A20" s="116" t="s">
        <v>37</v>
      </c>
      <c r="B20" s="117"/>
      <c r="C20" s="117"/>
      <c r="D20" s="117"/>
      <c r="E20" s="117"/>
      <c r="F20" s="46"/>
      <c r="G20" s="46"/>
      <c r="H20" s="46"/>
      <c r="I20" s="46"/>
      <c r="J20" s="45"/>
    </row>
    <row r="21" spans="1:10">
      <c r="A21" s="116" t="s">
        <v>38</v>
      </c>
      <c r="B21" s="117"/>
      <c r="C21" s="117"/>
      <c r="D21" s="117"/>
      <c r="E21" s="117"/>
      <c r="F21" s="46"/>
      <c r="G21" s="46"/>
      <c r="H21" s="46"/>
      <c r="I21" s="46"/>
      <c r="J21" s="45"/>
    </row>
    <row r="22" spans="1:10">
      <c r="A22" s="103" t="s">
        <v>2</v>
      </c>
      <c r="B22" s="104"/>
      <c r="C22" s="104"/>
      <c r="D22" s="104"/>
      <c r="E22" s="104"/>
      <c r="F22" s="32">
        <f>F20-F21</f>
        <v>0</v>
      </c>
      <c r="G22" s="32">
        <f t="shared" ref="G22:J22" si="2">G20-G21</f>
        <v>0</v>
      </c>
      <c r="H22" s="32">
        <f t="shared" si="2"/>
        <v>0</v>
      </c>
      <c r="I22" s="32">
        <f t="shared" si="2"/>
        <v>0</v>
      </c>
      <c r="J22" s="32">
        <f t="shared" si="2"/>
        <v>0</v>
      </c>
    </row>
    <row r="23" spans="1:10">
      <c r="A23" s="103" t="s">
        <v>59</v>
      </c>
      <c r="B23" s="104"/>
      <c r="C23" s="104"/>
      <c r="D23" s="104"/>
      <c r="E23" s="104"/>
      <c r="F23" s="32">
        <f>F15+F22</f>
        <v>-8605.0799999991432</v>
      </c>
      <c r="G23" s="32">
        <f t="shared" ref="G23:J23" si="3">G15+G22</f>
        <v>529870.70000000019</v>
      </c>
      <c r="H23" s="32">
        <f t="shared" si="3"/>
        <v>450000</v>
      </c>
      <c r="I23" s="32">
        <f t="shared" si="3"/>
        <v>0</v>
      </c>
      <c r="J23" s="32">
        <f t="shared" si="3"/>
        <v>0</v>
      </c>
    </row>
    <row r="24" spans="1:10" ht="18">
      <c r="A24" s="21"/>
      <c r="B24" s="22"/>
      <c r="C24" s="22"/>
      <c r="D24" s="22"/>
      <c r="E24" s="22"/>
      <c r="F24" s="22"/>
      <c r="G24" s="22"/>
      <c r="H24" s="23"/>
      <c r="I24" s="23"/>
      <c r="J24" s="23"/>
    </row>
    <row r="25" spans="1:10" ht="15.75">
      <c r="A25" s="105" t="s">
        <v>60</v>
      </c>
      <c r="B25" s="106"/>
      <c r="C25" s="106"/>
      <c r="D25" s="106"/>
      <c r="E25" s="106"/>
      <c r="F25" s="106"/>
      <c r="G25" s="106"/>
      <c r="H25" s="106"/>
      <c r="I25" s="106"/>
      <c r="J25" s="106"/>
    </row>
    <row r="26" spans="1:10" ht="15.75">
      <c r="A26" s="42"/>
      <c r="B26" s="43"/>
      <c r="C26" s="43"/>
      <c r="D26" s="43"/>
      <c r="E26" s="43"/>
      <c r="F26" s="43"/>
      <c r="G26" s="43"/>
      <c r="H26" s="43"/>
      <c r="I26" s="43"/>
      <c r="J26" s="43"/>
    </row>
    <row r="27" spans="1:10" ht="25.5">
      <c r="A27" s="28"/>
      <c r="B27" s="29"/>
      <c r="C27" s="29"/>
      <c r="D27" s="30"/>
      <c r="E27" s="31"/>
      <c r="F27" s="3" t="s">
        <v>118</v>
      </c>
      <c r="G27" s="3" t="s">
        <v>119</v>
      </c>
      <c r="H27" s="3" t="s">
        <v>121</v>
      </c>
      <c r="I27" s="3" t="s">
        <v>122</v>
      </c>
      <c r="J27" s="3" t="s">
        <v>123</v>
      </c>
    </row>
    <row r="28" spans="1:10" ht="15" customHeight="1">
      <c r="A28" s="107" t="s">
        <v>61</v>
      </c>
      <c r="B28" s="108"/>
      <c r="C28" s="108"/>
      <c r="D28" s="108"/>
      <c r="E28" s="109"/>
      <c r="F28" s="47">
        <v>0</v>
      </c>
      <c r="G28" s="47">
        <v>0</v>
      </c>
      <c r="H28" s="47">
        <v>0</v>
      </c>
      <c r="I28" s="47">
        <v>0</v>
      </c>
      <c r="J28" s="48">
        <v>0</v>
      </c>
    </row>
    <row r="29" spans="1:10" ht="15" customHeight="1">
      <c r="A29" s="103" t="s">
        <v>62</v>
      </c>
      <c r="B29" s="104"/>
      <c r="C29" s="104"/>
      <c r="D29" s="104"/>
      <c r="E29" s="104"/>
      <c r="F29" s="49">
        <f>F23+F28</f>
        <v>-8605.0799999991432</v>
      </c>
      <c r="G29" s="49">
        <f t="shared" ref="G29:J29" si="4">G23+G28</f>
        <v>529870.70000000019</v>
      </c>
      <c r="H29" s="49">
        <f t="shared" si="4"/>
        <v>450000</v>
      </c>
      <c r="I29" s="49">
        <f t="shared" si="4"/>
        <v>0</v>
      </c>
      <c r="J29" s="50">
        <f t="shared" si="4"/>
        <v>0</v>
      </c>
    </row>
    <row r="30" spans="1:10" ht="45" customHeight="1">
      <c r="A30" s="110" t="s">
        <v>63</v>
      </c>
      <c r="B30" s="111"/>
      <c r="C30" s="111"/>
      <c r="D30" s="111"/>
      <c r="E30" s="112"/>
      <c r="F30" s="49">
        <f>F15+F22+F28-F29</f>
        <v>0</v>
      </c>
      <c r="G30" s="49">
        <f t="shared" ref="G30:J30" si="5">G15+G22+G28-G29</f>
        <v>0</v>
      </c>
      <c r="H30" s="49">
        <f t="shared" si="5"/>
        <v>0</v>
      </c>
      <c r="I30" s="49">
        <f t="shared" si="5"/>
        <v>0</v>
      </c>
      <c r="J30" s="50">
        <f t="shared" si="5"/>
        <v>0</v>
      </c>
    </row>
    <row r="31" spans="1:10" ht="15.75">
      <c r="A31" s="51"/>
      <c r="B31" s="52"/>
      <c r="C31" s="52"/>
      <c r="D31" s="52"/>
      <c r="E31" s="52"/>
      <c r="F31" s="52"/>
      <c r="G31" s="52"/>
      <c r="H31" s="52"/>
      <c r="I31" s="52"/>
      <c r="J31" s="52"/>
    </row>
    <row r="32" spans="1:10" ht="15.75">
      <c r="A32" s="113" t="s">
        <v>57</v>
      </c>
      <c r="B32" s="113"/>
      <c r="C32" s="113"/>
      <c r="D32" s="113"/>
      <c r="E32" s="113"/>
      <c r="F32" s="113"/>
      <c r="G32" s="113"/>
      <c r="H32" s="113"/>
      <c r="I32" s="113"/>
      <c r="J32" s="113"/>
    </row>
    <row r="33" spans="1:10" ht="18">
      <c r="A33" s="53"/>
      <c r="B33" s="54"/>
      <c r="C33" s="54"/>
      <c r="D33" s="54"/>
      <c r="E33" s="54"/>
      <c r="F33" s="54"/>
      <c r="G33" s="54"/>
      <c r="H33" s="55"/>
      <c r="I33" s="55"/>
      <c r="J33" s="55"/>
    </row>
    <row r="34" spans="1:10" ht="25.5">
      <c r="A34" s="56"/>
      <c r="B34" s="57"/>
      <c r="C34" s="57"/>
      <c r="D34" s="58"/>
      <c r="E34" s="59"/>
      <c r="F34" s="3" t="s">
        <v>118</v>
      </c>
      <c r="G34" s="3" t="s">
        <v>119</v>
      </c>
      <c r="H34" s="3" t="s">
        <v>121</v>
      </c>
      <c r="I34" s="3" t="s">
        <v>116</v>
      </c>
      <c r="J34" s="3" t="s">
        <v>120</v>
      </c>
    </row>
    <row r="35" spans="1:10">
      <c r="A35" s="107" t="s">
        <v>61</v>
      </c>
      <c r="B35" s="108"/>
      <c r="C35" s="108"/>
      <c r="D35" s="108"/>
      <c r="E35" s="109"/>
      <c r="F35" s="47">
        <v>0</v>
      </c>
      <c r="G35" s="47">
        <f>F38</f>
        <v>0</v>
      </c>
      <c r="H35" s="47">
        <f>G38</f>
        <v>0</v>
      </c>
      <c r="I35" s="47">
        <f>H38</f>
        <v>0</v>
      </c>
      <c r="J35" s="48">
        <f>I38</f>
        <v>0</v>
      </c>
    </row>
    <row r="36" spans="1:10" ht="28.5" customHeight="1">
      <c r="A36" s="107" t="s">
        <v>64</v>
      </c>
      <c r="B36" s="108"/>
      <c r="C36" s="108"/>
      <c r="D36" s="108"/>
      <c r="E36" s="109"/>
      <c r="F36" s="47">
        <v>0</v>
      </c>
      <c r="G36" s="47">
        <v>0</v>
      </c>
      <c r="H36" s="47">
        <v>0</v>
      </c>
      <c r="I36" s="47">
        <v>0</v>
      </c>
      <c r="J36" s="48">
        <v>0</v>
      </c>
    </row>
    <row r="37" spans="1:10">
      <c r="A37" s="107" t="s">
        <v>65</v>
      </c>
      <c r="B37" s="114"/>
      <c r="C37" s="114"/>
      <c r="D37" s="114"/>
      <c r="E37" s="115"/>
      <c r="F37" s="47">
        <v>0</v>
      </c>
      <c r="G37" s="47">
        <v>0</v>
      </c>
      <c r="H37" s="47">
        <v>0</v>
      </c>
      <c r="I37" s="47">
        <v>0</v>
      </c>
      <c r="J37" s="48">
        <v>0</v>
      </c>
    </row>
    <row r="38" spans="1:10" ht="15" customHeight="1">
      <c r="A38" s="103" t="s">
        <v>62</v>
      </c>
      <c r="B38" s="104"/>
      <c r="C38" s="104"/>
      <c r="D38" s="104"/>
      <c r="E38" s="104"/>
      <c r="F38" s="34">
        <f>F35-F36+F37</f>
        <v>0</v>
      </c>
      <c r="G38" s="34">
        <f t="shared" ref="G38:J38" si="6">G35-G36+G37</f>
        <v>0</v>
      </c>
      <c r="H38" s="34">
        <f t="shared" si="6"/>
        <v>0</v>
      </c>
      <c r="I38" s="34">
        <f t="shared" si="6"/>
        <v>0</v>
      </c>
      <c r="J38" s="60">
        <f t="shared" si="6"/>
        <v>0</v>
      </c>
    </row>
    <row r="39" spans="1:10" ht="17.25" customHeight="1"/>
    <row r="40" spans="1:10">
      <c r="A40" s="101"/>
      <c r="B40" s="102"/>
      <c r="C40" s="102"/>
      <c r="D40" s="102"/>
      <c r="E40" s="102"/>
      <c r="F40" s="102"/>
      <c r="G40" s="102"/>
      <c r="H40" s="102"/>
      <c r="I40" s="102"/>
      <c r="J40" s="102"/>
    </row>
    <row r="41" spans="1:10" ht="9" customHeight="1"/>
  </sheetData>
  <mergeCells count="24">
    <mergeCell ref="A21:E21"/>
    <mergeCell ref="A1:J1"/>
    <mergeCell ref="A3:J3"/>
    <mergeCell ref="A5:J5"/>
    <mergeCell ref="A8:E8"/>
    <mergeCell ref="A9:E9"/>
    <mergeCell ref="A10:E10"/>
    <mergeCell ref="A12:E12"/>
    <mergeCell ref="A13:E13"/>
    <mergeCell ref="A15:E15"/>
    <mergeCell ref="A17:J17"/>
    <mergeCell ref="A20:E20"/>
    <mergeCell ref="A40:J40"/>
    <mergeCell ref="A22:E22"/>
    <mergeCell ref="A23:E23"/>
    <mergeCell ref="A25:J25"/>
    <mergeCell ref="A28:E28"/>
    <mergeCell ref="A29:E29"/>
    <mergeCell ref="A30:E30"/>
    <mergeCell ref="A32:J32"/>
    <mergeCell ref="A35:E35"/>
    <mergeCell ref="A36:E36"/>
    <mergeCell ref="A37:E37"/>
    <mergeCell ref="A38:E3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19" workbookViewId="0">
      <selection activeCell="H30" sqref="H30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105" t="s">
        <v>127</v>
      </c>
      <c r="B1" s="105"/>
      <c r="C1" s="105"/>
      <c r="D1" s="105"/>
      <c r="E1" s="105"/>
      <c r="F1" s="105"/>
      <c r="G1" s="105"/>
      <c r="H1" s="105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105" t="s">
        <v>19</v>
      </c>
      <c r="B3" s="105"/>
      <c r="C3" s="105"/>
      <c r="D3" s="105"/>
      <c r="E3" s="105"/>
      <c r="F3" s="105"/>
      <c r="G3" s="105"/>
      <c r="H3" s="105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105" t="s">
        <v>4</v>
      </c>
      <c r="B5" s="105"/>
      <c r="C5" s="105"/>
      <c r="D5" s="105"/>
      <c r="E5" s="105"/>
      <c r="F5" s="105"/>
      <c r="G5" s="105"/>
      <c r="H5" s="105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15.75" customHeight="1">
      <c r="A7" s="105" t="s">
        <v>39</v>
      </c>
      <c r="B7" s="105"/>
      <c r="C7" s="105"/>
      <c r="D7" s="105"/>
      <c r="E7" s="105"/>
      <c r="F7" s="105"/>
      <c r="G7" s="105"/>
      <c r="H7" s="105"/>
    </row>
    <row r="8" spans="1:8" ht="18">
      <c r="A8" s="4"/>
      <c r="B8" s="4"/>
      <c r="C8" s="4"/>
      <c r="D8" s="4"/>
      <c r="E8" s="4"/>
      <c r="F8" s="4"/>
      <c r="G8" s="5"/>
      <c r="H8" s="5"/>
    </row>
    <row r="9" spans="1:8" ht="25.5">
      <c r="A9" s="20" t="s">
        <v>5</v>
      </c>
      <c r="B9" s="19" t="s">
        <v>6</v>
      </c>
      <c r="C9" s="19" t="s">
        <v>3</v>
      </c>
      <c r="D9" s="20" t="s">
        <v>118</v>
      </c>
      <c r="E9" s="20" t="s">
        <v>119</v>
      </c>
      <c r="F9" s="20" t="s">
        <v>121</v>
      </c>
      <c r="G9" s="20" t="s">
        <v>122</v>
      </c>
      <c r="H9" s="20" t="s">
        <v>123</v>
      </c>
    </row>
    <row r="10" spans="1:8">
      <c r="A10" s="38"/>
      <c r="B10" s="39"/>
      <c r="C10" s="37" t="s">
        <v>0</v>
      </c>
      <c r="D10" s="63">
        <f>D11+D18</f>
        <v>7099411.290000001</v>
      </c>
      <c r="E10" s="63">
        <f>E11+E18</f>
        <v>7412671</v>
      </c>
      <c r="F10" s="63">
        <f>F11+F18</f>
        <v>8403500</v>
      </c>
      <c r="G10" s="63">
        <f>G11+G18</f>
        <v>8164000</v>
      </c>
      <c r="H10" s="63">
        <f>H11+H18</f>
        <v>8391000</v>
      </c>
    </row>
    <row r="11" spans="1:8" ht="15.75" customHeight="1">
      <c r="A11" s="11">
        <v>6</v>
      </c>
      <c r="B11" s="11"/>
      <c r="C11" s="11" t="s">
        <v>7</v>
      </c>
      <c r="D11" s="64">
        <f>SUM(D12:D17)</f>
        <v>7099411.290000001</v>
      </c>
      <c r="E11" s="64">
        <f>SUM(E12:E17)</f>
        <v>7411771</v>
      </c>
      <c r="F11" s="64">
        <f>SUM(F12:F17)</f>
        <v>8403500</v>
      </c>
      <c r="G11" s="64">
        <f>SUM(G12:G17)</f>
        <v>8164000</v>
      </c>
      <c r="H11" s="64">
        <f>SUM(H12:H17)</f>
        <v>8391000</v>
      </c>
    </row>
    <row r="12" spans="1:8" ht="38.25">
      <c r="A12" s="11"/>
      <c r="B12" s="16">
        <v>63</v>
      </c>
      <c r="C12" s="16" t="s">
        <v>28</v>
      </c>
      <c r="D12" s="8">
        <v>200569.64</v>
      </c>
      <c r="E12" s="9">
        <v>121000</v>
      </c>
      <c r="F12" s="9">
        <v>130000</v>
      </c>
      <c r="G12" s="9">
        <v>130000</v>
      </c>
      <c r="H12" s="9">
        <v>130000</v>
      </c>
    </row>
    <row r="13" spans="1:8">
      <c r="A13" s="11"/>
      <c r="B13" s="16">
        <v>64</v>
      </c>
      <c r="C13" s="16" t="s">
        <v>66</v>
      </c>
      <c r="D13" s="8">
        <v>395.69</v>
      </c>
      <c r="E13" s="9">
        <v>1000</v>
      </c>
      <c r="F13" s="9">
        <v>1000</v>
      </c>
      <c r="G13" s="9">
        <v>1000</v>
      </c>
      <c r="H13" s="9">
        <v>1000</v>
      </c>
    </row>
    <row r="14" spans="1:8" ht="51">
      <c r="A14" s="11"/>
      <c r="B14" s="16">
        <v>65</v>
      </c>
      <c r="C14" s="16" t="s">
        <v>67</v>
      </c>
      <c r="D14" s="8">
        <v>85741.14</v>
      </c>
      <c r="E14" s="9">
        <v>71000</v>
      </c>
      <c r="F14" s="9">
        <v>70500</v>
      </c>
      <c r="G14" s="9">
        <v>75500</v>
      </c>
      <c r="H14" s="9">
        <v>80500</v>
      </c>
    </row>
    <row r="15" spans="1:8" ht="38.25">
      <c r="A15" s="61"/>
      <c r="B15" s="12">
        <v>66</v>
      </c>
      <c r="C15" s="62" t="s">
        <v>68</v>
      </c>
      <c r="D15" s="8">
        <v>687042.34</v>
      </c>
      <c r="E15" s="9">
        <v>642000</v>
      </c>
      <c r="F15" s="9">
        <v>681000</v>
      </c>
      <c r="G15" s="9">
        <v>686000</v>
      </c>
      <c r="H15" s="9">
        <v>691000</v>
      </c>
    </row>
    <row r="16" spans="1:8" ht="38.25">
      <c r="A16" s="12"/>
      <c r="B16" s="12">
        <v>67</v>
      </c>
      <c r="C16" s="16" t="s">
        <v>29</v>
      </c>
      <c r="D16" s="8">
        <v>6117424.8200000003</v>
      </c>
      <c r="E16" s="9">
        <v>6574771</v>
      </c>
      <c r="F16" s="9">
        <v>7519000</v>
      </c>
      <c r="G16" s="9">
        <v>7269500</v>
      </c>
      <c r="H16" s="9">
        <v>7486500</v>
      </c>
    </row>
    <row r="17" spans="1:8" ht="25.5">
      <c r="A17" s="12"/>
      <c r="B17" s="12">
        <v>68</v>
      </c>
      <c r="C17" s="16" t="s">
        <v>69</v>
      </c>
      <c r="D17" s="8">
        <v>8237.66</v>
      </c>
      <c r="E17" s="9">
        <v>2000</v>
      </c>
      <c r="F17" s="9">
        <v>2000</v>
      </c>
      <c r="G17" s="9">
        <v>2000</v>
      </c>
      <c r="H17" s="9">
        <v>2000</v>
      </c>
    </row>
    <row r="18" spans="1:8" ht="25.5">
      <c r="A18" s="14">
        <v>7</v>
      </c>
      <c r="B18" s="15"/>
      <c r="C18" s="25" t="s">
        <v>8</v>
      </c>
      <c r="D18" s="64">
        <f>SUM(D19)</f>
        <v>0</v>
      </c>
      <c r="E18" s="8">
        <f>SUM(E19)</f>
        <v>900</v>
      </c>
      <c r="F18" s="8">
        <f>SUM(F19)</f>
        <v>0</v>
      </c>
      <c r="G18" s="8">
        <f>SUM(G19)</f>
        <v>0</v>
      </c>
      <c r="H18" s="8">
        <f>SUM(H19)</f>
        <v>0</v>
      </c>
    </row>
    <row r="19" spans="1:8" ht="38.25">
      <c r="A19" s="16"/>
      <c r="B19" s="16">
        <v>72</v>
      </c>
      <c r="C19" s="26" t="s">
        <v>27</v>
      </c>
      <c r="D19" s="8">
        <v>0</v>
      </c>
      <c r="E19" s="9">
        <v>900</v>
      </c>
      <c r="F19" s="9">
        <v>0</v>
      </c>
      <c r="G19" s="9">
        <v>0</v>
      </c>
      <c r="H19" s="10">
        <v>0</v>
      </c>
    </row>
    <row r="22" spans="1:8" ht="15.75">
      <c r="A22" s="105" t="s">
        <v>40</v>
      </c>
      <c r="B22" s="124"/>
      <c r="C22" s="124"/>
      <c r="D22" s="124"/>
      <c r="E22" s="124"/>
      <c r="F22" s="124"/>
      <c r="G22" s="124"/>
      <c r="H22" s="124"/>
    </row>
    <row r="23" spans="1:8" ht="18">
      <c r="A23" s="4"/>
      <c r="B23" s="4"/>
      <c r="C23" s="4"/>
      <c r="D23" s="4"/>
      <c r="E23" s="4"/>
      <c r="F23" s="4"/>
      <c r="G23" s="5"/>
      <c r="H23" s="5"/>
    </row>
    <row r="24" spans="1:8" ht="25.5">
      <c r="A24" s="20" t="s">
        <v>5</v>
      </c>
      <c r="B24" s="19" t="s">
        <v>6</v>
      </c>
      <c r="C24" s="19" t="s">
        <v>9</v>
      </c>
      <c r="D24" s="20" t="s">
        <v>115</v>
      </c>
      <c r="E24" s="20" t="s">
        <v>119</v>
      </c>
      <c r="F24" s="20" t="s">
        <v>121</v>
      </c>
      <c r="G24" s="20" t="s">
        <v>122</v>
      </c>
      <c r="H24" s="20" t="s">
        <v>123</v>
      </c>
    </row>
    <row r="25" spans="1:8" ht="25.5">
      <c r="A25" s="3"/>
      <c r="B25" s="85"/>
      <c r="C25" s="85" t="s">
        <v>113</v>
      </c>
      <c r="D25" s="85"/>
      <c r="E25" s="86">
        <f>E26+E35</f>
        <v>6882800</v>
      </c>
      <c r="F25" s="86">
        <f>F26+F35</f>
        <v>7953500</v>
      </c>
      <c r="G25" s="86">
        <f>G26+G35</f>
        <v>8164000</v>
      </c>
      <c r="H25" s="86">
        <f>H26+H35</f>
        <v>8391000</v>
      </c>
    </row>
    <row r="26" spans="1:8">
      <c r="A26" s="38"/>
      <c r="B26" s="39"/>
      <c r="C26" s="37" t="s">
        <v>112</v>
      </c>
      <c r="D26" s="63">
        <f>D27+D31</f>
        <v>7108016.370000001</v>
      </c>
      <c r="E26" s="63">
        <f>E27+E31</f>
        <v>6882800</v>
      </c>
      <c r="F26" s="63">
        <f>F27+F31</f>
        <v>7953500</v>
      </c>
      <c r="G26" s="63">
        <f>G27+G31</f>
        <v>8164000</v>
      </c>
      <c r="H26" s="63">
        <f>H27+H31</f>
        <v>8391000</v>
      </c>
    </row>
    <row r="27" spans="1:8" ht="15.75" customHeight="1">
      <c r="A27" s="11">
        <v>3</v>
      </c>
      <c r="B27" s="11"/>
      <c r="C27" s="11" t="s">
        <v>10</v>
      </c>
      <c r="D27" s="64">
        <f>SUM(D28:D30)</f>
        <v>6937719.1000000006</v>
      </c>
      <c r="E27" s="64">
        <f>SUM(E28:E30)</f>
        <v>6729800</v>
      </c>
      <c r="F27" s="64">
        <f>SUM(F28:F30)</f>
        <v>7791500</v>
      </c>
      <c r="G27" s="64">
        <f>SUM(G28:G30)</f>
        <v>8002000</v>
      </c>
      <c r="H27" s="64">
        <f>SUM(H28:H30)</f>
        <v>8229000</v>
      </c>
    </row>
    <row r="28" spans="1:8" ht="15.75" customHeight="1">
      <c r="A28" s="11"/>
      <c r="B28" s="16">
        <v>31</v>
      </c>
      <c r="C28" s="16" t="s">
        <v>11</v>
      </c>
      <c r="D28" s="8">
        <v>5850188.2400000002</v>
      </c>
      <c r="E28" s="9">
        <v>5785300</v>
      </c>
      <c r="F28" s="9">
        <v>6815500</v>
      </c>
      <c r="G28" s="9">
        <v>7001900</v>
      </c>
      <c r="H28" s="9">
        <v>7198000</v>
      </c>
    </row>
    <row r="29" spans="1:8">
      <c r="A29" s="12"/>
      <c r="B29" s="12">
        <v>32</v>
      </c>
      <c r="C29" s="12" t="s">
        <v>22</v>
      </c>
      <c r="D29" s="8">
        <v>1080570.6100000001</v>
      </c>
      <c r="E29" s="9">
        <v>937000</v>
      </c>
      <c r="F29" s="9">
        <v>968000</v>
      </c>
      <c r="G29" s="9">
        <v>992100</v>
      </c>
      <c r="H29" s="9">
        <v>1023000</v>
      </c>
    </row>
    <row r="30" spans="1:8">
      <c r="A30" s="12"/>
      <c r="B30" s="12">
        <v>34</v>
      </c>
      <c r="C30" s="17" t="s">
        <v>70</v>
      </c>
      <c r="D30" s="8">
        <v>6960.25</v>
      </c>
      <c r="E30" s="9">
        <v>7500</v>
      </c>
      <c r="F30" s="9">
        <v>8000</v>
      </c>
      <c r="G30" s="9">
        <v>8000</v>
      </c>
      <c r="H30" s="9">
        <v>8000</v>
      </c>
    </row>
    <row r="31" spans="1:8" ht="25.5">
      <c r="A31" s="14">
        <v>4</v>
      </c>
      <c r="B31" s="15"/>
      <c r="C31" s="25" t="s">
        <v>12</v>
      </c>
      <c r="D31" s="64">
        <f>SUM(D32:D34)</f>
        <v>170297.27000000002</v>
      </c>
      <c r="E31" s="64">
        <f>SUM(E32:E34)</f>
        <v>153000</v>
      </c>
      <c r="F31" s="64">
        <f>SUM(F32:F34)</f>
        <v>162000</v>
      </c>
      <c r="G31" s="64">
        <f>SUM(G32:G34)</f>
        <v>162000</v>
      </c>
      <c r="H31" s="64">
        <f>SUM(H32:H34)</f>
        <v>162000</v>
      </c>
    </row>
    <row r="32" spans="1:8" ht="38.25">
      <c r="A32" s="14"/>
      <c r="B32" s="16">
        <v>41</v>
      </c>
      <c r="C32" s="26" t="s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</row>
    <row r="33" spans="1:8" ht="38.25">
      <c r="A33" s="14"/>
      <c r="B33" s="16">
        <v>42</v>
      </c>
      <c r="C33" s="26" t="s">
        <v>30</v>
      </c>
      <c r="D33" s="8">
        <v>127394.77</v>
      </c>
      <c r="E33" s="9">
        <v>108000</v>
      </c>
      <c r="F33" s="9">
        <v>52000</v>
      </c>
      <c r="G33" s="9">
        <v>52000</v>
      </c>
      <c r="H33" s="9">
        <v>52000</v>
      </c>
    </row>
    <row r="34" spans="1:8" ht="25.5">
      <c r="A34" s="16"/>
      <c r="B34" s="16">
        <v>45</v>
      </c>
      <c r="C34" s="26" t="s">
        <v>71</v>
      </c>
      <c r="D34" s="8">
        <v>42902.5</v>
      </c>
      <c r="E34" s="9">
        <v>45000</v>
      </c>
      <c r="F34" s="9">
        <v>110000</v>
      </c>
      <c r="G34" s="9">
        <v>110000</v>
      </c>
      <c r="H34" s="10">
        <v>110000</v>
      </c>
    </row>
    <row r="35" spans="1:8">
      <c r="A35" s="82">
        <v>9</v>
      </c>
      <c r="B35" s="81"/>
      <c r="C35" s="83" t="s">
        <v>110</v>
      </c>
      <c r="D35" s="84"/>
      <c r="E35" s="77">
        <v>0</v>
      </c>
      <c r="F35" s="9">
        <v>0</v>
      </c>
      <c r="G35" s="9">
        <v>0</v>
      </c>
      <c r="H35" s="10">
        <v>0</v>
      </c>
    </row>
    <row r="36" spans="1:8">
      <c r="A36" s="81"/>
      <c r="B36" s="81"/>
      <c r="C36" s="83" t="s">
        <v>111</v>
      </c>
      <c r="D36" s="84">
        <f>D10-D26</f>
        <v>-8605.0800000000745</v>
      </c>
      <c r="E36" s="84">
        <f>E10-E25</f>
        <v>529871</v>
      </c>
      <c r="F36" s="84">
        <f>F10-F25</f>
        <v>450000</v>
      </c>
      <c r="G36" s="84">
        <f>G10-G25</f>
        <v>0</v>
      </c>
      <c r="H36" s="84">
        <f>H10-H25</f>
        <v>0</v>
      </c>
    </row>
  </sheetData>
  <mergeCells count="5">
    <mergeCell ref="A22:H22"/>
    <mergeCell ref="A1:H1"/>
    <mergeCell ref="A3:H3"/>
    <mergeCell ref="A5:H5"/>
    <mergeCell ref="A7:H7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topLeftCell="A16" workbookViewId="0">
      <selection activeCell="F35" sqref="F35"/>
    </sheetView>
  </sheetViews>
  <sheetFormatPr defaultRowHeight="15"/>
  <cols>
    <col min="1" max="1" width="40.42578125" customWidth="1"/>
    <col min="2" max="6" width="25.28515625" customWidth="1"/>
  </cols>
  <sheetData>
    <row r="1" spans="1:6" ht="42" customHeight="1">
      <c r="A1" s="105" t="s">
        <v>127</v>
      </c>
      <c r="B1" s="105"/>
      <c r="C1" s="105"/>
      <c r="D1" s="105"/>
      <c r="E1" s="105"/>
      <c r="F1" s="105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105" t="s">
        <v>19</v>
      </c>
      <c r="B3" s="105"/>
      <c r="C3" s="105"/>
      <c r="D3" s="105"/>
      <c r="E3" s="105"/>
      <c r="F3" s="105"/>
    </row>
    <row r="4" spans="1:6" ht="18">
      <c r="B4" s="24"/>
      <c r="C4" s="24"/>
      <c r="D4" s="24"/>
      <c r="E4" s="5"/>
      <c r="F4" s="5"/>
    </row>
    <row r="5" spans="1:6" ht="18" customHeight="1">
      <c r="A5" s="105" t="s">
        <v>4</v>
      </c>
      <c r="B5" s="105"/>
      <c r="C5" s="105"/>
      <c r="D5" s="105"/>
      <c r="E5" s="105"/>
      <c r="F5" s="105"/>
    </row>
    <row r="6" spans="1:6" ht="18">
      <c r="A6" s="24"/>
      <c r="B6" s="24"/>
      <c r="C6" s="24"/>
      <c r="D6" s="24"/>
      <c r="E6" s="5"/>
      <c r="F6" s="5"/>
    </row>
    <row r="7" spans="1:6" ht="15.75" customHeight="1">
      <c r="A7" s="105" t="s">
        <v>41</v>
      </c>
      <c r="B7" s="105"/>
      <c r="C7" s="105"/>
      <c r="D7" s="105"/>
      <c r="E7" s="105"/>
      <c r="F7" s="105"/>
    </row>
    <row r="8" spans="1:6" ht="18">
      <c r="A8" s="24"/>
      <c r="B8" s="24"/>
      <c r="C8" s="24"/>
      <c r="D8" s="24"/>
      <c r="E8" s="5"/>
      <c r="F8" s="5"/>
    </row>
    <row r="9" spans="1:6" ht="25.5">
      <c r="A9" s="20" t="s">
        <v>43</v>
      </c>
      <c r="B9" s="20" t="s">
        <v>118</v>
      </c>
      <c r="C9" s="20" t="s">
        <v>119</v>
      </c>
      <c r="D9" s="20" t="s">
        <v>121</v>
      </c>
      <c r="E9" s="20" t="s">
        <v>122</v>
      </c>
      <c r="F9" s="20" t="s">
        <v>123</v>
      </c>
    </row>
    <row r="10" spans="1:6">
      <c r="A10" s="40" t="s">
        <v>0</v>
      </c>
      <c r="B10" s="63">
        <f>B11+B13+B15+B18+B22+B24</f>
        <v>7099411.29</v>
      </c>
      <c r="C10" s="63">
        <f>C11+C13+C15+C18+C22+C24</f>
        <v>7412670.7000000002</v>
      </c>
      <c r="D10" s="63">
        <f>D11+D13+D15+D18+D22+D24</f>
        <v>8403500</v>
      </c>
      <c r="E10" s="63">
        <f>E11+E13+E15+E18+E22+E24</f>
        <v>8164000</v>
      </c>
      <c r="F10" s="63">
        <f>F11+F13+F15+F18+F22+F24</f>
        <v>8391000</v>
      </c>
    </row>
    <row r="11" spans="1:6">
      <c r="A11" s="25" t="s">
        <v>47</v>
      </c>
      <c r="B11" s="73">
        <f>SUM(B12)</f>
        <v>151828</v>
      </c>
      <c r="C11" s="73">
        <f>SUM(C12)</f>
        <v>242286</v>
      </c>
      <c r="D11" s="73">
        <f>SUM(D12)</f>
        <v>884650</v>
      </c>
      <c r="E11" s="73">
        <f>SUM(E12)</f>
        <v>884650</v>
      </c>
      <c r="F11" s="73">
        <f>SUM(F12)</f>
        <v>884650</v>
      </c>
    </row>
    <row r="12" spans="1:6">
      <c r="A12" s="13" t="s">
        <v>48</v>
      </c>
      <c r="B12" s="9">
        <v>151828</v>
      </c>
      <c r="C12" s="9">
        <v>242286</v>
      </c>
      <c r="D12" s="9">
        <v>884650</v>
      </c>
      <c r="E12" s="9">
        <v>884650</v>
      </c>
      <c r="F12" s="9">
        <v>884650</v>
      </c>
    </row>
    <row r="13" spans="1:6">
      <c r="A13" s="14" t="s">
        <v>49</v>
      </c>
      <c r="B13" s="74">
        <f>SUM(B14)</f>
        <v>641728.74</v>
      </c>
      <c r="C13" s="74">
        <f>SUM(C14)</f>
        <v>643000</v>
      </c>
      <c r="D13" s="74">
        <f>SUM(D14)</f>
        <v>683000</v>
      </c>
      <c r="E13" s="74">
        <f>SUM(E14)</f>
        <v>688000</v>
      </c>
      <c r="F13" s="74">
        <f>SUM(F14)</f>
        <v>693000</v>
      </c>
    </row>
    <row r="14" spans="1:6">
      <c r="A14" s="13" t="s">
        <v>72</v>
      </c>
      <c r="B14" s="9">
        <v>641728.74</v>
      </c>
      <c r="C14" s="9">
        <v>643000</v>
      </c>
      <c r="D14" s="9">
        <v>683000</v>
      </c>
      <c r="E14" s="9">
        <v>688000</v>
      </c>
      <c r="F14" s="9">
        <v>693000</v>
      </c>
    </row>
    <row r="15" spans="1:6">
      <c r="A15" s="11" t="s">
        <v>45</v>
      </c>
      <c r="B15" s="75">
        <f>SUM(B16:B17)</f>
        <v>6021834.5199999996</v>
      </c>
      <c r="C15" s="75">
        <f>SUM(C16:C17)</f>
        <v>6392434.7000000002</v>
      </c>
      <c r="D15" s="75">
        <f>SUM(D16:D17)</f>
        <v>6694300</v>
      </c>
      <c r="E15" s="75">
        <f>SUM(E16:E17)</f>
        <v>6449800</v>
      </c>
      <c r="F15" s="75">
        <f>SUM(F16:F17)</f>
        <v>6671800</v>
      </c>
    </row>
    <row r="16" spans="1:6">
      <c r="A16" s="18" t="s">
        <v>46</v>
      </c>
      <c r="B16" s="8">
        <v>5816094.5199999996</v>
      </c>
      <c r="C16" s="9">
        <v>6172434.7000000002</v>
      </c>
      <c r="D16" s="9">
        <v>6459300</v>
      </c>
      <c r="E16" s="9">
        <v>6214800</v>
      </c>
      <c r="F16" s="9">
        <v>6436800</v>
      </c>
    </row>
    <row r="17" spans="1:6">
      <c r="A17" s="18" t="s">
        <v>73</v>
      </c>
      <c r="B17" s="8">
        <v>205740</v>
      </c>
      <c r="C17" s="9">
        <v>220000</v>
      </c>
      <c r="D17" s="9">
        <v>235000</v>
      </c>
      <c r="E17" s="9">
        <v>235000</v>
      </c>
      <c r="F17" s="9">
        <v>235000</v>
      </c>
    </row>
    <row r="18" spans="1:6">
      <c r="A18" s="40" t="s">
        <v>44</v>
      </c>
      <c r="B18" s="75">
        <f>SUM(B19:B21)</f>
        <v>218555.64</v>
      </c>
      <c r="C18" s="75">
        <f>SUM(C19:C21)</f>
        <v>131050</v>
      </c>
      <c r="D18" s="75">
        <f>SUM(D19:D21)</f>
        <v>140050</v>
      </c>
      <c r="E18" s="75">
        <f>SUM(E19:E21)</f>
        <v>140050</v>
      </c>
      <c r="F18" s="75">
        <f>SUM(F19:F21)</f>
        <v>140050</v>
      </c>
    </row>
    <row r="19" spans="1:6">
      <c r="A19" s="90" t="s">
        <v>124</v>
      </c>
      <c r="B19" s="91">
        <v>17986</v>
      </c>
      <c r="C19" s="91">
        <v>10050</v>
      </c>
      <c r="D19" s="91">
        <v>10050</v>
      </c>
      <c r="E19" s="91">
        <v>10050</v>
      </c>
      <c r="F19" s="91">
        <v>10050</v>
      </c>
    </row>
    <row r="20" spans="1:6">
      <c r="A20" s="78" t="s">
        <v>125</v>
      </c>
      <c r="B20" s="8">
        <v>121575.78</v>
      </c>
      <c r="C20" s="9">
        <v>51000</v>
      </c>
      <c r="D20" s="9">
        <v>60000</v>
      </c>
      <c r="E20" s="9">
        <v>60000</v>
      </c>
      <c r="F20" s="10">
        <v>60000</v>
      </c>
    </row>
    <row r="21" spans="1:6">
      <c r="A21" s="78" t="s">
        <v>126</v>
      </c>
      <c r="B21" s="8">
        <v>78993.86</v>
      </c>
      <c r="C21" s="9">
        <v>70000</v>
      </c>
      <c r="D21" s="9">
        <v>70000</v>
      </c>
      <c r="E21" s="9">
        <v>70000</v>
      </c>
      <c r="F21" s="10">
        <v>70000</v>
      </c>
    </row>
    <row r="22" spans="1:6">
      <c r="A22" s="72" t="s">
        <v>74</v>
      </c>
      <c r="B22" s="75">
        <f>SUM(B23)</f>
        <v>53946.95</v>
      </c>
      <c r="C22" s="75">
        <f>SUM(C23)</f>
        <v>2000</v>
      </c>
      <c r="D22" s="75">
        <f>SUM(D23)</f>
        <v>1000</v>
      </c>
      <c r="E22" s="75">
        <f>SUM(E23)</f>
        <v>1000</v>
      </c>
      <c r="F22" s="75">
        <f>SUM(F23)</f>
        <v>1000</v>
      </c>
    </row>
    <row r="23" spans="1:6">
      <c r="A23" s="18" t="s">
        <v>75</v>
      </c>
      <c r="B23" s="8">
        <v>53946.95</v>
      </c>
      <c r="C23" s="9">
        <v>2000</v>
      </c>
      <c r="D23" s="9">
        <v>1000</v>
      </c>
      <c r="E23" s="9">
        <v>1000</v>
      </c>
      <c r="F23" s="10">
        <v>1000</v>
      </c>
    </row>
    <row r="24" spans="1:6">
      <c r="A24" s="14" t="s">
        <v>76</v>
      </c>
      <c r="B24" s="75">
        <f>SUM(B25)</f>
        <v>11517.44</v>
      </c>
      <c r="C24" s="75">
        <f>SUM(C25)</f>
        <v>1900</v>
      </c>
      <c r="D24" s="75">
        <f>SUM(D25)</f>
        <v>500</v>
      </c>
      <c r="E24" s="75">
        <f>SUM(E25)</f>
        <v>500</v>
      </c>
      <c r="F24" s="75">
        <f>SUM(F25)</f>
        <v>500</v>
      </c>
    </row>
    <row r="25" spans="1:6" ht="25.5">
      <c r="A25" s="18" t="s">
        <v>77</v>
      </c>
      <c r="B25" s="8">
        <v>11517.44</v>
      </c>
      <c r="C25" s="9">
        <v>1900</v>
      </c>
      <c r="D25" s="9">
        <v>500</v>
      </c>
      <c r="E25" s="9">
        <v>500</v>
      </c>
      <c r="F25" s="10">
        <v>500</v>
      </c>
    </row>
    <row r="28" spans="1:6" ht="15.75" customHeight="1">
      <c r="A28" s="105" t="s">
        <v>42</v>
      </c>
      <c r="B28" s="105"/>
      <c r="C28" s="105"/>
      <c r="D28" s="105"/>
      <c r="E28" s="105"/>
      <c r="F28" s="105"/>
    </row>
    <row r="29" spans="1:6" ht="18">
      <c r="A29" s="24"/>
      <c r="B29" s="24"/>
      <c r="C29" s="24"/>
      <c r="D29" s="24"/>
      <c r="E29" s="5"/>
      <c r="F29" s="5"/>
    </row>
    <row r="30" spans="1:6" ht="25.5">
      <c r="A30" s="20" t="s">
        <v>43</v>
      </c>
      <c r="B30" s="20" t="s">
        <v>118</v>
      </c>
      <c r="C30" s="20" t="s">
        <v>119</v>
      </c>
      <c r="D30" s="20" t="s">
        <v>121</v>
      </c>
      <c r="E30" s="20" t="s">
        <v>122</v>
      </c>
      <c r="F30" s="20" t="s">
        <v>123</v>
      </c>
    </row>
    <row r="31" spans="1:6">
      <c r="A31" s="3" t="s">
        <v>113</v>
      </c>
      <c r="B31" s="85"/>
      <c r="C31" s="87">
        <f>C32+C48</f>
        <v>7412670.7000000002</v>
      </c>
      <c r="D31" s="87">
        <f>D32+D48</f>
        <v>8403500</v>
      </c>
      <c r="E31" s="87">
        <f>E32+E48</f>
        <v>8164000</v>
      </c>
      <c r="F31" s="87">
        <f>F32+F48</f>
        <v>8391000</v>
      </c>
    </row>
    <row r="32" spans="1:6">
      <c r="A32" s="40" t="s">
        <v>112</v>
      </c>
      <c r="B32" s="73">
        <f>B33+B35+B37+B40+B44+B46</f>
        <v>7108016.370000001</v>
      </c>
      <c r="C32" s="73">
        <f>C33+C35+C37+C40+C44+C46</f>
        <v>6882800</v>
      </c>
      <c r="D32" s="73">
        <f>D33+D35+D37+D40+D44+D46</f>
        <v>7953500</v>
      </c>
      <c r="E32" s="73">
        <f>E33+E35+E37+E40+E44+E46</f>
        <v>8164000</v>
      </c>
      <c r="F32" s="73">
        <f>F33+F35+F37+F40+F44+F46</f>
        <v>8391000</v>
      </c>
    </row>
    <row r="33" spans="1:6" ht="15.75" customHeight="1">
      <c r="A33" s="25" t="s">
        <v>47</v>
      </c>
      <c r="B33" s="64">
        <f>SUM(B34)</f>
        <v>151828</v>
      </c>
      <c r="C33" s="77">
        <f>SUM(C34)</f>
        <v>242286</v>
      </c>
      <c r="D33" s="77">
        <f>SUM(D34)</f>
        <v>884650</v>
      </c>
      <c r="E33" s="77">
        <f>SUM(E34)</f>
        <v>884650</v>
      </c>
      <c r="F33" s="77">
        <f>SUM(F34)</f>
        <v>884650</v>
      </c>
    </row>
    <row r="34" spans="1:6">
      <c r="A34" s="13" t="s">
        <v>48</v>
      </c>
      <c r="B34" s="8">
        <v>151828</v>
      </c>
      <c r="C34" s="9">
        <v>242286</v>
      </c>
      <c r="D34" s="9">
        <v>884650</v>
      </c>
      <c r="E34" s="9">
        <v>884650</v>
      </c>
      <c r="F34" s="9">
        <v>884650</v>
      </c>
    </row>
    <row r="35" spans="1:6">
      <c r="A35" s="25" t="s">
        <v>49</v>
      </c>
      <c r="B35" s="64">
        <f>SUM(B36)</f>
        <v>641728.74</v>
      </c>
      <c r="C35" s="77">
        <f>SUM(C36)</f>
        <v>643000</v>
      </c>
      <c r="D35" s="77">
        <f>SUM(D36)</f>
        <v>633000</v>
      </c>
      <c r="E35" s="77">
        <f>SUM(E36)</f>
        <v>688000</v>
      </c>
      <c r="F35" s="77">
        <f>SUM(F36)</f>
        <v>693000</v>
      </c>
    </row>
    <row r="36" spans="1:6">
      <c r="A36" s="13" t="s">
        <v>72</v>
      </c>
      <c r="B36" s="8">
        <v>641728.74</v>
      </c>
      <c r="C36" s="9">
        <v>643000</v>
      </c>
      <c r="D36" s="9">
        <v>633000</v>
      </c>
      <c r="E36" s="9">
        <v>688000</v>
      </c>
      <c r="F36" s="9">
        <v>693000</v>
      </c>
    </row>
    <row r="37" spans="1:6">
      <c r="A37" s="14" t="s">
        <v>45</v>
      </c>
      <c r="B37" s="64">
        <f>SUM(B38:B39)</f>
        <v>6028929.7300000004</v>
      </c>
      <c r="C37" s="77">
        <f>SUM(C38:C39)</f>
        <v>5872309</v>
      </c>
      <c r="D37" s="77">
        <f>SUM(D38:D39)</f>
        <v>6294300</v>
      </c>
      <c r="E37" s="77">
        <f>SUM(E38:E39)</f>
        <v>6449800</v>
      </c>
      <c r="F37" s="77">
        <f>SUM(F38:F39)</f>
        <v>6671800</v>
      </c>
    </row>
    <row r="38" spans="1:6">
      <c r="A38" s="13" t="s">
        <v>78</v>
      </c>
      <c r="B38" s="8">
        <v>5823189.7300000004</v>
      </c>
      <c r="C38" s="9">
        <v>5652309</v>
      </c>
      <c r="D38" s="9">
        <v>6059300</v>
      </c>
      <c r="E38" s="9">
        <v>6214800</v>
      </c>
      <c r="F38" s="9">
        <v>6436800</v>
      </c>
    </row>
    <row r="39" spans="1:6">
      <c r="A39" s="13" t="s">
        <v>73</v>
      </c>
      <c r="B39" s="8">
        <v>205740</v>
      </c>
      <c r="C39" s="9">
        <v>220000</v>
      </c>
      <c r="D39" s="9">
        <v>235000</v>
      </c>
      <c r="E39" s="9">
        <v>235000</v>
      </c>
      <c r="F39" s="9">
        <v>235000</v>
      </c>
    </row>
    <row r="40" spans="1:6">
      <c r="A40" s="14" t="s">
        <v>44</v>
      </c>
      <c r="B40" s="64">
        <f>SUM(B41:B43)</f>
        <v>220065.51</v>
      </c>
      <c r="C40" s="77">
        <f>SUM(C41:C43)</f>
        <v>121305</v>
      </c>
      <c r="D40" s="77">
        <f>SUM(D41:D43)</f>
        <v>140050</v>
      </c>
      <c r="E40" s="77">
        <f>SUM(E41:E43)</f>
        <v>140050</v>
      </c>
      <c r="F40" s="77">
        <f>SUM(F41:F43)</f>
        <v>140050</v>
      </c>
    </row>
    <row r="41" spans="1:6">
      <c r="A41" s="90" t="s">
        <v>124</v>
      </c>
      <c r="B41" s="8">
        <v>17986</v>
      </c>
      <c r="C41" s="9">
        <v>10050</v>
      </c>
      <c r="D41" s="9">
        <v>10050</v>
      </c>
      <c r="E41" s="9">
        <v>10050</v>
      </c>
      <c r="F41" s="9">
        <v>10050</v>
      </c>
    </row>
    <row r="42" spans="1:6">
      <c r="A42" s="78" t="s">
        <v>125</v>
      </c>
      <c r="B42" s="8">
        <v>113340.65</v>
      </c>
      <c r="C42" s="9">
        <v>51000</v>
      </c>
      <c r="D42" s="9">
        <v>60000</v>
      </c>
      <c r="E42" s="9">
        <v>60000</v>
      </c>
      <c r="F42" s="9">
        <v>60000</v>
      </c>
    </row>
    <row r="43" spans="1:6">
      <c r="A43" s="78" t="s">
        <v>126</v>
      </c>
      <c r="B43" s="8">
        <v>88738.86</v>
      </c>
      <c r="C43" s="9">
        <v>60255</v>
      </c>
      <c r="D43" s="9">
        <v>70000</v>
      </c>
      <c r="E43" s="9">
        <v>70000</v>
      </c>
      <c r="F43" s="9">
        <v>70000</v>
      </c>
    </row>
    <row r="44" spans="1:6">
      <c r="A44" s="72" t="s">
        <v>74</v>
      </c>
      <c r="B44" s="64">
        <f>SUM(B45)</f>
        <v>53946.95</v>
      </c>
      <c r="C44" s="77">
        <f>SUM(C45)</f>
        <v>2000</v>
      </c>
      <c r="D44" s="77">
        <f>SUM(D45)</f>
        <v>1000</v>
      </c>
      <c r="E44" s="77">
        <f>SUM(E45)</f>
        <v>1000</v>
      </c>
      <c r="F44" s="77">
        <f>SUM(F45)</f>
        <v>1000</v>
      </c>
    </row>
    <row r="45" spans="1:6">
      <c r="A45" s="18" t="s">
        <v>75</v>
      </c>
      <c r="B45" s="8">
        <v>53946.95</v>
      </c>
      <c r="C45" s="9">
        <v>2000</v>
      </c>
      <c r="D45" s="9">
        <v>1000</v>
      </c>
      <c r="E45" s="9">
        <v>1000</v>
      </c>
      <c r="F45" s="9">
        <v>1000</v>
      </c>
    </row>
    <row r="46" spans="1:6">
      <c r="A46" s="14" t="s">
        <v>76</v>
      </c>
      <c r="B46" s="64">
        <f>SUM(B47)</f>
        <v>11517.44</v>
      </c>
      <c r="C46" s="64">
        <f>SUM(C47)</f>
        <v>1900</v>
      </c>
      <c r="D46" s="64">
        <f>SUM(D47)</f>
        <v>500</v>
      </c>
      <c r="E46" s="64">
        <f>SUM(E47)</f>
        <v>500</v>
      </c>
      <c r="F46" s="64">
        <f>SUM(F47)</f>
        <v>500</v>
      </c>
    </row>
    <row r="47" spans="1:6" ht="25.5">
      <c r="A47" s="18" t="s">
        <v>77</v>
      </c>
      <c r="B47" s="8">
        <v>11517.44</v>
      </c>
      <c r="C47" s="9">
        <v>1900</v>
      </c>
      <c r="D47" s="9">
        <v>500</v>
      </c>
      <c r="E47" s="9">
        <v>500</v>
      </c>
      <c r="F47" s="9">
        <v>500</v>
      </c>
    </row>
    <row r="48" spans="1:6">
      <c r="A48" s="83" t="s">
        <v>114</v>
      </c>
      <c r="B48" s="84"/>
      <c r="C48" s="77">
        <v>529870.69999999995</v>
      </c>
      <c r="D48" s="77">
        <v>450000</v>
      </c>
      <c r="E48" s="77">
        <v>0</v>
      </c>
      <c r="F48" s="77">
        <v>0</v>
      </c>
    </row>
    <row r="49" spans="1:6">
      <c r="A49" s="83" t="s">
        <v>111</v>
      </c>
      <c r="B49" s="84">
        <f>B10-B32</f>
        <v>-8605.0800000010058</v>
      </c>
      <c r="C49" s="84">
        <f>C10-C31</f>
        <v>0</v>
      </c>
      <c r="D49" s="84">
        <f t="shared" ref="D49:F49" si="0">D10-D31</f>
        <v>0</v>
      </c>
      <c r="E49" s="84">
        <f t="shared" si="0"/>
        <v>0</v>
      </c>
      <c r="F49" s="84">
        <f t="shared" si="0"/>
        <v>0</v>
      </c>
    </row>
  </sheetData>
  <mergeCells count="5">
    <mergeCell ref="A1:F1"/>
    <mergeCell ref="A3:F3"/>
    <mergeCell ref="A5:F5"/>
    <mergeCell ref="A7:F7"/>
    <mergeCell ref="A28:F28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F13" sqref="F13"/>
    </sheetView>
  </sheetViews>
  <sheetFormatPr defaultRowHeight="15"/>
  <cols>
    <col min="1" max="1" width="37.7109375" customWidth="1"/>
    <col min="2" max="6" width="25.28515625" customWidth="1"/>
  </cols>
  <sheetData>
    <row r="1" spans="1:6" ht="42" customHeight="1">
      <c r="A1" s="105" t="s">
        <v>127</v>
      </c>
      <c r="B1" s="105"/>
      <c r="C1" s="105"/>
      <c r="D1" s="105"/>
      <c r="E1" s="105"/>
      <c r="F1" s="105"/>
    </row>
    <row r="2" spans="1:6" ht="18" customHeight="1">
      <c r="A2" s="4"/>
      <c r="B2" s="4"/>
      <c r="C2" s="4"/>
      <c r="D2" s="4"/>
      <c r="E2" s="4"/>
      <c r="F2" s="4"/>
    </row>
    <row r="3" spans="1:6" ht="15.75">
      <c r="A3" s="105" t="s">
        <v>19</v>
      </c>
      <c r="B3" s="105"/>
      <c r="C3" s="105"/>
      <c r="D3" s="105"/>
      <c r="E3" s="118"/>
      <c r="F3" s="118"/>
    </row>
    <row r="4" spans="1:6" ht="18">
      <c r="A4" s="4"/>
      <c r="B4" s="4"/>
      <c r="C4" s="4"/>
      <c r="D4" s="4"/>
      <c r="E4" s="5"/>
      <c r="F4" s="5"/>
    </row>
    <row r="5" spans="1:6" ht="18" customHeight="1">
      <c r="A5" s="105" t="s">
        <v>4</v>
      </c>
      <c r="B5" s="106"/>
      <c r="C5" s="106"/>
      <c r="D5" s="106"/>
      <c r="E5" s="106"/>
      <c r="F5" s="106"/>
    </row>
    <row r="6" spans="1:6" ht="18">
      <c r="A6" s="4"/>
      <c r="B6" s="4"/>
      <c r="C6" s="4"/>
      <c r="D6" s="4"/>
      <c r="E6" s="5"/>
      <c r="F6" s="5"/>
    </row>
    <row r="7" spans="1:6" ht="15.75">
      <c r="A7" s="105" t="s">
        <v>14</v>
      </c>
      <c r="B7" s="124"/>
      <c r="C7" s="124"/>
      <c r="D7" s="124"/>
      <c r="E7" s="124"/>
      <c r="F7" s="124"/>
    </row>
    <row r="8" spans="1:6" ht="18">
      <c r="A8" s="4"/>
      <c r="B8" s="4"/>
      <c r="C8" s="4"/>
      <c r="D8" s="4"/>
      <c r="E8" s="5"/>
      <c r="F8" s="5"/>
    </row>
    <row r="9" spans="1:6" ht="25.5">
      <c r="A9" s="20" t="s">
        <v>43</v>
      </c>
      <c r="B9" s="20" t="s">
        <v>118</v>
      </c>
      <c r="C9" s="20" t="s">
        <v>119</v>
      </c>
      <c r="D9" s="20" t="s">
        <v>121</v>
      </c>
      <c r="E9" s="20" t="s">
        <v>122</v>
      </c>
      <c r="F9" s="20" t="s">
        <v>123</v>
      </c>
    </row>
    <row r="10" spans="1:6" ht="15.75" customHeight="1">
      <c r="A10" s="11" t="s">
        <v>15</v>
      </c>
      <c r="B10" s="64">
        <f>B11</f>
        <v>7108016.3700000001</v>
      </c>
      <c r="C10" s="64">
        <f>C11</f>
        <v>6882800</v>
      </c>
      <c r="D10" s="64">
        <f>D11</f>
        <v>7953500</v>
      </c>
      <c r="E10" s="64">
        <f>E11</f>
        <v>8164000</v>
      </c>
      <c r="F10" s="64">
        <f>F11</f>
        <v>8391000</v>
      </c>
    </row>
    <row r="11" spans="1:6" ht="15.75" customHeight="1">
      <c r="A11" s="11" t="s">
        <v>79</v>
      </c>
      <c r="B11" s="64">
        <f>SUM(B12:B14)</f>
        <v>7108016.3700000001</v>
      </c>
      <c r="C11" s="64">
        <f>SUM(C12:C14)</f>
        <v>6882800</v>
      </c>
      <c r="D11" s="64">
        <f>SUM(D12:D14)</f>
        <v>7953500</v>
      </c>
      <c r="E11" s="64">
        <f>SUM(E12:E14)</f>
        <v>8164000</v>
      </c>
      <c r="F11" s="64">
        <f>SUM(F12:F14)</f>
        <v>8391000</v>
      </c>
    </row>
    <row r="12" spans="1:6">
      <c r="A12" s="18" t="s">
        <v>80</v>
      </c>
      <c r="B12" s="8">
        <v>7108016.3700000001</v>
      </c>
      <c r="C12" s="9">
        <v>6882800</v>
      </c>
      <c r="D12" s="9">
        <v>7953500</v>
      </c>
      <c r="E12" s="9">
        <v>8164000</v>
      </c>
      <c r="F12" s="9">
        <v>8391000</v>
      </c>
    </row>
    <row r="13" spans="1:6">
      <c r="A13" s="78" t="s">
        <v>81</v>
      </c>
      <c r="B13" s="8">
        <v>0</v>
      </c>
      <c r="C13" s="9">
        <v>0</v>
      </c>
      <c r="D13" s="9">
        <v>0</v>
      </c>
      <c r="E13" s="9">
        <v>0</v>
      </c>
      <c r="F13" s="9">
        <v>0</v>
      </c>
    </row>
    <row r="14" spans="1:6" ht="25.5">
      <c r="A14" s="62" t="s">
        <v>82</v>
      </c>
      <c r="B14" s="8">
        <v>0</v>
      </c>
      <c r="C14" s="9">
        <v>0</v>
      </c>
      <c r="D14" s="9">
        <v>0</v>
      </c>
      <c r="E14" s="9">
        <v>0</v>
      </c>
      <c r="F14" s="9">
        <v>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G36" sqref="G36"/>
    </sheetView>
  </sheetViews>
  <sheetFormatPr defaultRowHeight="1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>
      <c r="A1" s="105" t="s">
        <v>127</v>
      </c>
      <c r="B1" s="105"/>
      <c r="C1" s="105"/>
      <c r="D1" s="105"/>
      <c r="E1" s="105"/>
      <c r="F1" s="105"/>
      <c r="G1" s="105"/>
      <c r="H1" s="105"/>
    </row>
    <row r="2" spans="1:8" ht="18" customHeight="1">
      <c r="A2" s="4"/>
      <c r="B2" s="4"/>
      <c r="C2" s="4"/>
      <c r="D2" s="4"/>
      <c r="E2" s="4"/>
      <c r="F2" s="4"/>
      <c r="G2" s="4"/>
      <c r="H2" s="4"/>
    </row>
    <row r="3" spans="1:8" ht="15.75" customHeight="1">
      <c r="A3" s="105" t="s">
        <v>19</v>
      </c>
      <c r="B3" s="105"/>
      <c r="C3" s="105"/>
      <c r="D3" s="105"/>
      <c r="E3" s="105"/>
      <c r="F3" s="105"/>
      <c r="G3" s="105"/>
      <c r="H3" s="105"/>
    </row>
    <row r="4" spans="1:8" ht="18">
      <c r="A4" s="4"/>
      <c r="B4" s="4"/>
      <c r="C4" s="4"/>
      <c r="D4" s="4"/>
      <c r="E4" s="4"/>
      <c r="F4" s="4"/>
      <c r="G4" s="5"/>
      <c r="H4" s="5"/>
    </row>
    <row r="5" spans="1:8" ht="18" customHeight="1">
      <c r="A5" s="105" t="s">
        <v>51</v>
      </c>
      <c r="B5" s="105"/>
      <c r="C5" s="105"/>
      <c r="D5" s="105"/>
      <c r="E5" s="105"/>
      <c r="F5" s="105"/>
      <c r="G5" s="105"/>
      <c r="H5" s="105"/>
    </row>
    <row r="6" spans="1:8" ht="18">
      <c r="A6" s="4"/>
      <c r="B6" s="4"/>
      <c r="C6" s="4"/>
      <c r="D6" s="4"/>
      <c r="E6" s="4"/>
      <c r="F6" s="4"/>
      <c r="G6" s="5"/>
      <c r="H6" s="5"/>
    </row>
    <row r="7" spans="1:8" ht="25.5">
      <c r="A7" s="20" t="s">
        <v>5</v>
      </c>
      <c r="B7" s="19" t="s">
        <v>6</v>
      </c>
      <c r="C7" s="19" t="s">
        <v>31</v>
      </c>
      <c r="D7" s="20" t="s">
        <v>118</v>
      </c>
      <c r="E7" s="20" t="s">
        <v>119</v>
      </c>
      <c r="F7" s="20" t="s">
        <v>121</v>
      </c>
      <c r="G7" s="20" t="s">
        <v>122</v>
      </c>
      <c r="H7" s="20" t="s">
        <v>123</v>
      </c>
    </row>
    <row r="8" spans="1:8">
      <c r="A8" s="38"/>
      <c r="B8" s="39"/>
      <c r="C8" s="37" t="s">
        <v>53</v>
      </c>
      <c r="D8" s="39"/>
      <c r="E8" s="38"/>
      <c r="F8" s="38"/>
      <c r="G8" s="38"/>
      <c r="H8" s="38"/>
    </row>
    <row r="9" spans="1:8" ht="25.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>
      <c r="A10" s="11"/>
      <c r="B10" s="16">
        <v>84</v>
      </c>
      <c r="C10" s="16" t="s">
        <v>23</v>
      </c>
      <c r="D10" s="8"/>
      <c r="E10" s="9"/>
      <c r="F10" s="9"/>
      <c r="G10" s="9"/>
      <c r="H10" s="9"/>
    </row>
    <row r="11" spans="1:8">
      <c r="A11" s="11"/>
      <c r="B11" s="16"/>
      <c r="C11" s="41"/>
      <c r="D11" s="8"/>
      <c r="E11" s="9"/>
      <c r="F11" s="9"/>
      <c r="G11" s="9"/>
      <c r="H11" s="9"/>
    </row>
    <row r="12" spans="1:8">
      <c r="A12" s="11"/>
      <c r="B12" s="16"/>
      <c r="C12" s="37" t="s">
        <v>56</v>
      </c>
      <c r="D12" s="8"/>
      <c r="E12" s="9"/>
      <c r="F12" s="9"/>
      <c r="G12" s="9"/>
      <c r="H12" s="9"/>
    </row>
    <row r="13" spans="1:8" ht="25.5">
      <c r="A13" s="14">
        <v>5</v>
      </c>
      <c r="B13" s="15"/>
      <c r="C13" s="25" t="s">
        <v>17</v>
      </c>
      <c r="D13" s="8"/>
      <c r="E13" s="9"/>
      <c r="F13" s="9"/>
      <c r="G13" s="9"/>
      <c r="H13" s="9"/>
    </row>
    <row r="14" spans="1:8" ht="25.5">
      <c r="A14" s="16"/>
      <c r="B14" s="16">
        <v>54</v>
      </c>
      <c r="C14" s="26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E36" sqref="E36"/>
    </sheetView>
  </sheetViews>
  <sheetFormatPr defaultRowHeight="15"/>
  <cols>
    <col min="1" max="6" width="25.28515625" customWidth="1"/>
  </cols>
  <sheetData>
    <row r="1" spans="1:6" ht="42" customHeight="1">
      <c r="A1" s="105" t="s">
        <v>127</v>
      </c>
      <c r="B1" s="105"/>
      <c r="C1" s="105"/>
      <c r="D1" s="105"/>
      <c r="E1" s="105"/>
      <c r="F1" s="105"/>
    </row>
    <row r="2" spans="1:6" ht="18" customHeight="1">
      <c r="A2" s="24"/>
      <c r="B2" s="24"/>
      <c r="C2" s="24"/>
      <c r="D2" s="24"/>
      <c r="E2" s="24"/>
      <c r="F2" s="24"/>
    </row>
    <row r="3" spans="1:6" ht="15.75" customHeight="1">
      <c r="A3" s="105" t="s">
        <v>19</v>
      </c>
      <c r="B3" s="105"/>
      <c r="C3" s="105"/>
      <c r="D3" s="105"/>
      <c r="E3" s="105"/>
      <c r="F3" s="105"/>
    </row>
    <row r="4" spans="1:6" ht="18">
      <c r="A4" s="24"/>
      <c r="B4" s="24"/>
      <c r="C4" s="24"/>
      <c r="D4" s="24"/>
      <c r="E4" s="5"/>
      <c r="F4" s="5"/>
    </row>
    <row r="5" spans="1:6" ht="18" customHeight="1">
      <c r="A5" s="105" t="s">
        <v>52</v>
      </c>
      <c r="B5" s="105"/>
      <c r="C5" s="105"/>
      <c r="D5" s="105"/>
      <c r="E5" s="105"/>
      <c r="F5" s="105"/>
    </row>
    <row r="6" spans="1:6" ht="18">
      <c r="A6" s="24"/>
      <c r="B6" s="24"/>
      <c r="C6" s="24"/>
      <c r="D6" s="24"/>
      <c r="E6" s="5"/>
      <c r="F6" s="5"/>
    </row>
    <row r="7" spans="1:6" ht="25.5">
      <c r="A7" s="19" t="s">
        <v>43</v>
      </c>
      <c r="B7" s="20" t="s">
        <v>118</v>
      </c>
      <c r="C7" s="20" t="s">
        <v>119</v>
      </c>
      <c r="D7" s="20" t="s">
        <v>121</v>
      </c>
      <c r="E7" s="20" t="s">
        <v>122</v>
      </c>
      <c r="F7" s="20" t="s">
        <v>123</v>
      </c>
    </row>
    <row r="8" spans="1:6">
      <c r="A8" s="11" t="s">
        <v>53</v>
      </c>
      <c r="B8" s="8"/>
      <c r="C8" s="9"/>
      <c r="D8" s="9"/>
      <c r="E8" s="9"/>
      <c r="F8" s="9"/>
    </row>
    <row r="9" spans="1:6" ht="25.5">
      <c r="A9" s="11" t="s">
        <v>54</v>
      </c>
      <c r="B9" s="8"/>
      <c r="C9" s="9"/>
      <c r="D9" s="9"/>
      <c r="E9" s="9"/>
      <c r="F9" s="9"/>
    </row>
    <row r="10" spans="1:6" ht="25.5">
      <c r="A10" s="18" t="s">
        <v>55</v>
      </c>
      <c r="B10" s="8"/>
      <c r="C10" s="9"/>
      <c r="D10" s="9"/>
      <c r="E10" s="9"/>
      <c r="F10" s="9"/>
    </row>
    <row r="11" spans="1:6">
      <c r="A11" s="18"/>
      <c r="B11" s="8"/>
      <c r="C11" s="9"/>
      <c r="D11" s="9"/>
      <c r="E11" s="9"/>
      <c r="F11" s="9"/>
    </row>
    <row r="12" spans="1:6">
      <c r="A12" s="11" t="s">
        <v>56</v>
      </c>
      <c r="B12" s="8"/>
      <c r="C12" s="9"/>
      <c r="D12" s="9"/>
      <c r="E12" s="9"/>
      <c r="F12" s="9"/>
    </row>
    <row r="13" spans="1:6">
      <c r="A13" s="25" t="s">
        <v>47</v>
      </c>
      <c r="B13" s="8"/>
      <c r="C13" s="9"/>
      <c r="D13" s="9"/>
      <c r="E13" s="9"/>
      <c r="F13" s="9"/>
    </row>
    <row r="14" spans="1:6">
      <c r="A14" s="13" t="s">
        <v>48</v>
      </c>
      <c r="B14" s="8"/>
      <c r="C14" s="9"/>
      <c r="D14" s="9"/>
      <c r="E14" s="9"/>
      <c r="F14" s="10"/>
    </row>
    <row r="15" spans="1:6">
      <c r="A15" s="25" t="s">
        <v>49</v>
      </c>
      <c r="B15" s="8"/>
      <c r="C15" s="9"/>
      <c r="D15" s="9"/>
      <c r="E15" s="9"/>
      <c r="F15" s="10"/>
    </row>
    <row r="16" spans="1:6">
      <c r="A16" s="13" t="s">
        <v>50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4"/>
  <sheetViews>
    <sheetView workbookViewId="0">
      <selection activeCell="F81" sqref="F81:I81"/>
    </sheetView>
  </sheetViews>
  <sheetFormatPr defaultRowHeight="1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>
      <c r="A1" s="105" t="s">
        <v>127</v>
      </c>
      <c r="B1" s="105"/>
      <c r="C1" s="105"/>
      <c r="D1" s="105"/>
      <c r="E1" s="105"/>
      <c r="F1" s="105"/>
      <c r="G1" s="105"/>
      <c r="H1" s="105"/>
      <c r="I1" s="105"/>
    </row>
    <row r="2" spans="1:9" ht="18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>
      <c r="A3" s="105" t="s">
        <v>18</v>
      </c>
      <c r="B3" s="106"/>
      <c r="C3" s="106"/>
      <c r="D3" s="106"/>
      <c r="E3" s="106"/>
      <c r="F3" s="106"/>
      <c r="G3" s="106"/>
      <c r="H3" s="106"/>
      <c r="I3" s="106"/>
    </row>
    <row r="4" spans="1:9" ht="18">
      <c r="A4" s="4"/>
      <c r="B4" s="4"/>
      <c r="C4" s="4"/>
      <c r="D4" s="4"/>
      <c r="E4" s="4"/>
      <c r="F4" s="4"/>
      <c r="G4" s="4"/>
      <c r="H4" s="5"/>
      <c r="I4" s="5"/>
    </row>
    <row r="5" spans="1:9" ht="25.5">
      <c r="A5" s="128" t="s">
        <v>20</v>
      </c>
      <c r="B5" s="129"/>
      <c r="C5" s="130"/>
      <c r="D5" s="19" t="s">
        <v>21</v>
      </c>
      <c r="E5" s="20" t="s">
        <v>118</v>
      </c>
      <c r="F5" s="20" t="s">
        <v>119</v>
      </c>
      <c r="G5" s="20" t="s">
        <v>121</v>
      </c>
      <c r="H5" s="20" t="s">
        <v>122</v>
      </c>
      <c r="I5" s="20" t="s">
        <v>123</v>
      </c>
    </row>
    <row r="6" spans="1:9" ht="25.5">
      <c r="A6" s="125" t="s">
        <v>128</v>
      </c>
      <c r="B6" s="126"/>
      <c r="C6" s="127"/>
      <c r="D6" s="69" t="s">
        <v>83</v>
      </c>
      <c r="E6" s="64">
        <f>E7+E11+E15+E19</f>
        <v>205740</v>
      </c>
      <c r="F6" s="64">
        <f>F7+F11+F15+F19</f>
        <v>220000</v>
      </c>
      <c r="G6" s="64">
        <f>G7+G11+G15+G19</f>
        <v>235000</v>
      </c>
      <c r="H6" s="64">
        <f>H7+H11+H15+H19</f>
        <v>235000</v>
      </c>
      <c r="I6" s="64">
        <f>I7+I11+I15+I19</f>
        <v>235000</v>
      </c>
    </row>
    <row r="7" spans="1:9" ht="25.5">
      <c r="A7" s="125" t="s">
        <v>129</v>
      </c>
      <c r="B7" s="126"/>
      <c r="C7" s="127"/>
      <c r="D7" s="69" t="s">
        <v>84</v>
      </c>
      <c r="E7" s="64">
        <f t="shared" ref="E7:I8" si="0">E8</f>
        <v>86090.95</v>
      </c>
      <c r="F7" s="64">
        <f t="shared" si="0"/>
        <v>71772.25</v>
      </c>
      <c r="G7" s="64">
        <f t="shared" si="0"/>
        <v>86400</v>
      </c>
      <c r="H7" s="64">
        <f t="shared" si="0"/>
        <v>86400</v>
      </c>
      <c r="I7" s="64">
        <f t="shared" si="0"/>
        <v>86400</v>
      </c>
    </row>
    <row r="8" spans="1:9">
      <c r="A8" s="131" t="s">
        <v>85</v>
      </c>
      <c r="B8" s="132"/>
      <c r="C8" s="133"/>
      <c r="D8" s="71" t="s">
        <v>86</v>
      </c>
      <c r="E8" s="8">
        <f t="shared" si="0"/>
        <v>86090.95</v>
      </c>
      <c r="F8" s="8">
        <f t="shared" si="0"/>
        <v>71772.25</v>
      </c>
      <c r="G8" s="8">
        <f t="shared" si="0"/>
        <v>86400</v>
      </c>
      <c r="H8" s="8">
        <f t="shared" si="0"/>
        <v>86400</v>
      </c>
      <c r="I8" s="8">
        <f t="shared" si="0"/>
        <v>86400</v>
      </c>
    </row>
    <row r="9" spans="1:9">
      <c r="A9" s="134">
        <v>3</v>
      </c>
      <c r="B9" s="135"/>
      <c r="C9" s="136"/>
      <c r="D9" s="27" t="s">
        <v>10</v>
      </c>
      <c r="E9" s="8">
        <f>SUM(E10)</f>
        <v>86090.95</v>
      </c>
      <c r="F9" s="8">
        <f>SUM(F10)</f>
        <v>71772.25</v>
      </c>
      <c r="G9" s="8">
        <f>SUM(G10)</f>
        <v>86400</v>
      </c>
      <c r="H9" s="8">
        <f>SUM(H10)</f>
        <v>86400</v>
      </c>
      <c r="I9" s="8">
        <f>SUM(I10)</f>
        <v>86400</v>
      </c>
    </row>
    <row r="10" spans="1:9">
      <c r="A10" s="137">
        <v>32</v>
      </c>
      <c r="B10" s="138"/>
      <c r="C10" s="139"/>
      <c r="D10" s="66" t="s">
        <v>22</v>
      </c>
      <c r="E10" s="8">
        <v>86090.95</v>
      </c>
      <c r="F10" s="9">
        <v>71772.25</v>
      </c>
      <c r="G10" s="9">
        <v>86400</v>
      </c>
      <c r="H10" s="9">
        <v>86400</v>
      </c>
      <c r="I10" s="9">
        <v>86400</v>
      </c>
    </row>
    <row r="11" spans="1:9" ht="25.5">
      <c r="A11" s="125" t="s">
        <v>130</v>
      </c>
      <c r="B11" s="126"/>
      <c r="C11" s="127"/>
      <c r="D11" s="69" t="s">
        <v>87</v>
      </c>
      <c r="E11" s="64">
        <f t="shared" ref="E11:I12" si="1">E12</f>
        <v>28091.17</v>
      </c>
      <c r="F11" s="64">
        <f t="shared" si="1"/>
        <v>84934</v>
      </c>
      <c r="G11" s="64">
        <f t="shared" si="1"/>
        <v>14100</v>
      </c>
      <c r="H11" s="64">
        <f t="shared" si="1"/>
        <v>14100</v>
      </c>
      <c r="I11" s="64">
        <f t="shared" si="1"/>
        <v>14100</v>
      </c>
    </row>
    <row r="12" spans="1:9">
      <c r="A12" s="131" t="s">
        <v>85</v>
      </c>
      <c r="B12" s="132"/>
      <c r="C12" s="133"/>
      <c r="D12" s="71" t="s">
        <v>86</v>
      </c>
      <c r="E12" s="8">
        <f t="shared" si="1"/>
        <v>28091.17</v>
      </c>
      <c r="F12" s="8">
        <f t="shared" si="1"/>
        <v>84934</v>
      </c>
      <c r="G12" s="8">
        <f t="shared" si="1"/>
        <v>14100</v>
      </c>
      <c r="H12" s="8">
        <f t="shared" si="1"/>
        <v>14100</v>
      </c>
      <c r="I12" s="8">
        <f t="shared" si="1"/>
        <v>14100</v>
      </c>
    </row>
    <row r="13" spans="1:9" ht="25.5">
      <c r="A13" s="65">
        <v>4</v>
      </c>
      <c r="B13" s="70"/>
      <c r="C13" s="71"/>
      <c r="D13" s="66" t="s">
        <v>12</v>
      </c>
      <c r="E13" s="8">
        <f>SUM(E14)</f>
        <v>28091.17</v>
      </c>
      <c r="F13" s="8">
        <f>SUM(F14)</f>
        <v>84934</v>
      </c>
      <c r="G13" s="8">
        <f>SUM(G14)</f>
        <v>14100</v>
      </c>
      <c r="H13" s="8">
        <f>SUM(H14)</f>
        <v>14100</v>
      </c>
      <c r="I13" s="8">
        <f>SUM(I14)</f>
        <v>14100</v>
      </c>
    </row>
    <row r="14" spans="1:9" ht="25.5">
      <c r="A14" s="137">
        <v>42</v>
      </c>
      <c r="B14" s="138"/>
      <c r="C14" s="139"/>
      <c r="D14" s="66" t="s">
        <v>30</v>
      </c>
      <c r="E14" s="8">
        <v>28091.17</v>
      </c>
      <c r="F14" s="9">
        <v>84934</v>
      </c>
      <c r="G14" s="9">
        <v>14100</v>
      </c>
      <c r="H14" s="9">
        <v>14100</v>
      </c>
      <c r="I14" s="10">
        <v>14100</v>
      </c>
    </row>
    <row r="15" spans="1:9" ht="25.5">
      <c r="A15" s="125" t="s">
        <v>131</v>
      </c>
      <c r="B15" s="126"/>
      <c r="C15" s="127"/>
      <c r="D15" s="69" t="s">
        <v>88</v>
      </c>
      <c r="E15" s="64">
        <f t="shared" ref="E15:I16" si="2">E16</f>
        <v>39777.5</v>
      </c>
      <c r="F15" s="64">
        <f t="shared" si="2"/>
        <v>9593.75</v>
      </c>
      <c r="G15" s="64">
        <f t="shared" si="2"/>
        <v>76000</v>
      </c>
      <c r="H15" s="64">
        <f t="shared" si="2"/>
        <v>76000</v>
      </c>
      <c r="I15" s="64">
        <f t="shared" si="2"/>
        <v>76000</v>
      </c>
    </row>
    <row r="16" spans="1:9">
      <c r="A16" s="131" t="s">
        <v>85</v>
      </c>
      <c r="B16" s="132"/>
      <c r="C16" s="133"/>
      <c r="D16" s="71" t="s">
        <v>86</v>
      </c>
      <c r="E16" s="8">
        <f t="shared" si="2"/>
        <v>39777.5</v>
      </c>
      <c r="F16" s="8">
        <f t="shared" si="2"/>
        <v>9593.75</v>
      </c>
      <c r="G16" s="8">
        <f t="shared" si="2"/>
        <v>76000</v>
      </c>
      <c r="H16" s="8">
        <f t="shared" si="2"/>
        <v>76000</v>
      </c>
      <c r="I16" s="8">
        <f t="shared" si="2"/>
        <v>76000</v>
      </c>
    </row>
    <row r="17" spans="1:9" ht="25.5">
      <c r="A17" s="65">
        <v>4</v>
      </c>
      <c r="B17" s="70"/>
      <c r="C17" s="71"/>
      <c r="D17" s="66" t="s">
        <v>12</v>
      </c>
      <c r="E17" s="8">
        <f>SUM(E18)</f>
        <v>39777.5</v>
      </c>
      <c r="F17" s="8">
        <f>SUM(F18)</f>
        <v>9593.75</v>
      </c>
      <c r="G17" s="8">
        <f>SUM(G18)</f>
        <v>76000</v>
      </c>
      <c r="H17" s="8">
        <f>SUM(H18)</f>
        <v>76000</v>
      </c>
      <c r="I17" s="8">
        <f>SUM(I18)</f>
        <v>76000</v>
      </c>
    </row>
    <row r="18" spans="1:9" ht="25.5">
      <c r="A18" s="137">
        <v>45</v>
      </c>
      <c r="B18" s="138"/>
      <c r="C18" s="139"/>
      <c r="D18" s="66" t="s">
        <v>71</v>
      </c>
      <c r="E18" s="8">
        <v>39777.5</v>
      </c>
      <c r="F18" s="9">
        <v>9593.75</v>
      </c>
      <c r="G18" s="9">
        <v>76000</v>
      </c>
      <c r="H18" s="9">
        <v>76000</v>
      </c>
      <c r="I18" s="10">
        <v>76000</v>
      </c>
    </row>
    <row r="19" spans="1:9" ht="25.5">
      <c r="A19" s="125" t="s">
        <v>132</v>
      </c>
      <c r="B19" s="126"/>
      <c r="C19" s="127"/>
      <c r="D19" s="69" t="s">
        <v>89</v>
      </c>
      <c r="E19" s="64">
        <f>E20</f>
        <v>51780.38</v>
      </c>
      <c r="F19" s="64">
        <f>F20</f>
        <v>53700</v>
      </c>
      <c r="G19" s="64">
        <f>G20</f>
        <v>58500</v>
      </c>
      <c r="H19" s="64">
        <f>H20</f>
        <v>58500</v>
      </c>
      <c r="I19" s="64">
        <f>I20</f>
        <v>58500</v>
      </c>
    </row>
    <row r="20" spans="1:9">
      <c r="A20" s="131" t="s">
        <v>85</v>
      </c>
      <c r="B20" s="132"/>
      <c r="C20" s="133"/>
      <c r="D20" s="71" t="s">
        <v>86</v>
      </c>
      <c r="E20" s="8">
        <f>E21+E23</f>
        <v>51780.38</v>
      </c>
      <c r="F20" s="8">
        <f>F21+F23</f>
        <v>53700</v>
      </c>
      <c r="G20" s="8">
        <f>G21+G23</f>
        <v>58500</v>
      </c>
      <c r="H20" s="8">
        <f>H21+H23</f>
        <v>58500</v>
      </c>
      <c r="I20" s="8">
        <f>I21+I23</f>
        <v>58500</v>
      </c>
    </row>
    <row r="21" spans="1:9">
      <c r="A21" s="65">
        <v>3</v>
      </c>
      <c r="B21" s="70"/>
      <c r="C21" s="71"/>
      <c r="D21" s="66" t="s">
        <v>10</v>
      </c>
      <c r="E21" s="8">
        <f>SUM(E22)</f>
        <v>48000</v>
      </c>
      <c r="F21" s="8">
        <f>SUM(F22)</f>
        <v>48000</v>
      </c>
      <c r="G21" s="8">
        <f>SUM(G22)</f>
        <v>52000</v>
      </c>
      <c r="H21" s="8">
        <f>SUM(H22)</f>
        <v>52000</v>
      </c>
      <c r="I21" s="8">
        <f>SUM(I22)</f>
        <v>52000</v>
      </c>
    </row>
    <row r="22" spans="1:9">
      <c r="A22" s="137">
        <v>32</v>
      </c>
      <c r="B22" s="138"/>
      <c r="C22" s="139"/>
      <c r="D22" s="66" t="s">
        <v>22</v>
      </c>
      <c r="E22" s="8">
        <v>48000</v>
      </c>
      <c r="F22" s="9">
        <v>48000</v>
      </c>
      <c r="G22" s="9">
        <v>52000</v>
      </c>
      <c r="H22" s="9">
        <v>52000</v>
      </c>
      <c r="I22" s="10">
        <v>52000</v>
      </c>
    </row>
    <row r="23" spans="1:9" ht="25.5">
      <c r="A23" s="65">
        <v>4</v>
      </c>
      <c r="B23" s="67"/>
      <c r="C23" s="68"/>
      <c r="D23" s="66" t="s">
        <v>12</v>
      </c>
      <c r="E23" s="8">
        <f>SUM(E24)</f>
        <v>3780.38</v>
      </c>
      <c r="F23" s="8">
        <f>SUM(F24)</f>
        <v>5700</v>
      </c>
      <c r="G23" s="8">
        <f>SUM(G24)</f>
        <v>6500</v>
      </c>
      <c r="H23" s="8">
        <f>SUM(H24)</f>
        <v>6500</v>
      </c>
      <c r="I23" s="8">
        <f>SUM(I24)</f>
        <v>6500</v>
      </c>
    </row>
    <row r="24" spans="1:9" ht="25.5">
      <c r="A24" s="137">
        <v>42</v>
      </c>
      <c r="B24" s="138"/>
      <c r="C24" s="139"/>
      <c r="D24" s="66" t="s">
        <v>30</v>
      </c>
      <c r="E24" s="8">
        <v>3780.38</v>
      </c>
      <c r="F24" s="9">
        <v>5700</v>
      </c>
      <c r="G24" s="9">
        <v>6500</v>
      </c>
      <c r="H24" s="9">
        <v>6500</v>
      </c>
      <c r="I24" s="10">
        <v>6500</v>
      </c>
    </row>
    <row r="25" spans="1:9" ht="25.5">
      <c r="A25" s="125" t="s">
        <v>133</v>
      </c>
      <c r="B25" s="126"/>
      <c r="C25" s="127"/>
      <c r="D25" s="69" t="s">
        <v>90</v>
      </c>
      <c r="E25" s="64">
        <f>E26+E34+E41+E46+E68+E81+E88+E95+E99</f>
        <v>6917276.3699999992</v>
      </c>
      <c r="F25" s="64">
        <f>F26+F34+F41+F46+F68+F81+F88+F95+F99</f>
        <v>6662800</v>
      </c>
      <c r="G25" s="64">
        <f>G26+G34+G41+G46+G68+G81+G88+G95+G99</f>
        <v>7718500</v>
      </c>
      <c r="H25" s="64">
        <f>H26+H34+H41+H46+H68+H81+H88+H95+H99</f>
        <v>7929000</v>
      </c>
      <c r="I25" s="64">
        <f>I26+I34+I41+I46+I68+I81+I88+I95+I99</f>
        <v>8156000</v>
      </c>
    </row>
    <row r="26" spans="1:9" ht="30" customHeight="1">
      <c r="A26" s="125" t="s">
        <v>134</v>
      </c>
      <c r="B26" s="126"/>
      <c r="C26" s="127"/>
      <c r="D26" s="69" t="s">
        <v>91</v>
      </c>
      <c r="E26" s="64">
        <f>E27+E31</f>
        <v>29008</v>
      </c>
      <c r="F26" s="64">
        <f>F27+F31</f>
        <v>25700</v>
      </c>
      <c r="G26" s="64">
        <f>G27+G31</f>
        <v>25700</v>
      </c>
      <c r="H26" s="64">
        <f>H27+H31</f>
        <v>25700</v>
      </c>
      <c r="I26" s="64">
        <f>I27+I31</f>
        <v>25700</v>
      </c>
    </row>
    <row r="27" spans="1:9" ht="15" customHeight="1">
      <c r="A27" s="131" t="s">
        <v>92</v>
      </c>
      <c r="B27" s="132"/>
      <c r="C27" s="133"/>
      <c r="D27" s="71" t="s">
        <v>93</v>
      </c>
      <c r="E27" s="8">
        <f t="shared" ref="E27:I27" si="3">E28</f>
        <v>11022</v>
      </c>
      <c r="F27" s="8">
        <f t="shared" si="3"/>
        <v>15650</v>
      </c>
      <c r="G27" s="8">
        <f t="shared" si="3"/>
        <v>15650</v>
      </c>
      <c r="H27" s="8">
        <f t="shared" si="3"/>
        <v>15650</v>
      </c>
      <c r="I27" s="8">
        <f t="shared" si="3"/>
        <v>15650</v>
      </c>
    </row>
    <row r="28" spans="1:9">
      <c r="A28" s="134">
        <v>3</v>
      </c>
      <c r="B28" s="135"/>
      <c r="C28" s="136"/>
      <c r="D28" s="27" t="s">
        <v>10</v>
      </c>
      <c r="E28" s="8">
        <f>SUM(E29,E30)</f>
        <v>11022</v>
      </c>
      <c r="F28" s="8">
        <f>SUM(F29,F30)</f>
        <v>15650</v>
      </c>
      <c r="G28" s="8">
        <f>SUM(G29,G30)</f>
        <v>15650</v>
      </c>
      <c r="H28" s="8">
        <f>SUM(H29,H30)</f>
        <v>15650</v>
      </c>
      <c r="I28" s="8">
        <f>SUM(I29,I30)</f>
        <v>15650</v>
      </c>
    </row>
    <row r="29" spans="1:9">
      <c r="A29" s="137">
        <v>31</v>
      </c>
      <c r="B29" s="138"/>
      <c r="C29" s="139"/>
      <c r="D29" s="66" t="s">
        <v>11</v>
      </c>
      <c r="E29" s="8">
        <v>11022</v>
      </c>
      <c r="F29" s="9">
        <v>15650</v>
      </c>
      <c r="G29" s="9">
        <v>14900</v>
      </c>
      <c r="H29" s="9">
        <v>14900</v>
      </c>
      <c r="I29" s="10">
        <v>14900</v>
      </c>
    </row>
    <row r="30" spans="1:9">
      <c r="A30" s="95">
        <v>32</v>
      </c>
      <c r="B30" s="96"/>
      <c r="C30" s="97"/>
      <c r="D30" s="94" t="s">
        <v>22</v>
      </c>
      <c r="E30" s="8">
        <v>0</v>
      </c>
      <c r="F30" s="8">
        <v>0</v>
      </c>
      <c r="G30" s="8">
        <v>750</v>
      </c>
      <c r="H30" s="8">
        <v>750</v>
      </c>
      <c r="I30" s="92">
        <v>750</v>
      </c>
    </row>
    <row r="31" spans="1:9">
      <c r="A31" s="145" t="s">
        <v>145</v>
      </c>
      <c r="B31" s="146"/>
      <c r="C31" s="147"/>
      <c r="D31" s="88" t="s">
        <v>100</v>
      </c>
      <c r="E31" s="8">
        <f>E32</f>
        <v>17986</v>
      </c>
      <c r="F31" s="8">
        <f t="shared" ref="F31:I31" si="4">F32</f>
        <v>10050</v>
      </c>
      <c r="G31" s="8">
        <f t="shared" si="4"/>
        <v>10050</v>
      </c>
      <c r="H31" s="8">
        <f t="shared" si="4"/>
        <v>10050</v>
      </c>
      <c r="I31" s="8">
        <f t="shared" si="4"/>
        <v>10050</v>
      </c>
    </row>
    <row r="32" spans="1:9">
      <c r="A32" s="148">
        <v>3</v>
      </c>
      <c r="B32" s="149"/>
      <c r="C32" s="150"/>
      <c r="D32" s="89" t="s">
        <v>10</v>
      </c>
      <c r="E32" s="8">
        <f>SUM(E33)</f>
        <v>17986</v>
      </c>
      <c r="F32" s="8">
        <f t="shared" ref="F32:I32" si="5">SUM(F33)</f>
        <v>10050</v>
      </c>
      <c r="G32" s="8">
        <f t="shared" si="5"/>
        <v>10050</v>
      </c>
      <c r="H32" s="8">
        <f t="shared" si="5"/>
        <v>10050</v>
      </c>
      <c r="I32" s="8">
        <f t="shared" si="5"/>
        <v>10050</v>
      </c>
    </row>
    <row r="33" spans="1:9">
      <c r="A33" s="137">
        <v>31</v>
      </c>
      <c r="B33" s="143"/>
      <c r="C33" s="144"/>
      <c r="D33" s="89" t="s">
        <v>11</v>
      </c>
      <c r="E33" s="8">
        <v>17986</v>
      </c>
      <c r="F33" s="8">
        <v>10050</v>
      </c>
      <c r="G33" s="8">
        <v>10050</v>
      </c>
      <c r="H33" s="8">
        <v>10050</v>
      </c>
      <c r="I33" s="92">
        <v>10050</v>
      </c>
    </row>
    <row r="34" spans="1:9" ht="38.25" customHeight="1">
      <c r="A34" s="125" t="s">
        <v>135</v>
      </c>
      <c r="B34" s="126"/>
      <c r="C34" s="127"/>
      <c r="D34" s="69" t="s">
        <v>94</v>
      </c>
      <c r="E34" s="64">
        <f>E35+E39</f>
        <v>111170</v>
      </c>
      <c r="F34" s="64">
        <f>F35</f>
        <v>72000</v>
      </c>
      <c r="G34" s="64">
        <f>G35</f>
        <v>77000</v>
      </c>
      <c r="H34" s="64">
        <f>H35</f>
        <v>77000</v>
      </c>
      <c r="I34" s="64">
        <f>I35</f>
        <v>77000</v>
      </c>
    </row>
    <row r="35" spans="1:9" ht="19.5" customHeight="1">
      <c r="A35" s="131" t="s">
        <v>92</v>
      </c>
      <c r="B35" s="132"/>
      <c r="C35" s="133"/>
      <c r="D35" s="71" t="s">
        <v>93</v>
      </c>
      <c r="E35" s="8">
        <f>E36+E39</f>
        <v>96170</v>
      </c>
      <c r="F35" s="8">
        <f>F36+F39</f>
        <v>72000</v>
      </c>
      <c r="G35" s="8">
        <f>G36+G39</f>
        <v>77000</v>
      </c>
      <c r="H35" s="8">
        <f>H36+H39</f>
        <v>77000</v>
      </c>
      <c r="I35" s="8">
        <f>I36+I39</f>
        <v>77000</v>
      </c>
    </row>
    <row r="36" spans="1:9">
      <c r="A36" s="134">
        <v>3</v>
      </c>
      <c r="B36" s="135"/>
      <c r="C36" s="136"/>
      <c r="D36" s="66" t="s">
        <v>10</v>
      </c>
      <c r="E36" s="8">
        <f>SUM(E37:E38)</f>
        <v>81170</v>
      </c>
      <c r="F36" s="8">
        <f>SUM(F37:F38)</f>
        <v>57000</v>
      </c>
      <c r="G36" s="8">
        <f>SUM(G37:G38)</f>
        <v>62000</v>
      </c>
      <c r="H36" s="8">
        <f>SUM(H37:H38)</f>
        <v>62000</v>
      </c>
      <c r="I36" s="8">
        <f>SUM(I37:I38)</f>
        <v>62000</v>
      </c>
    </row>
    <row r="37" spans="1:9">
      <c r="A37" s="137">
        <v>31</v>
      </c>
      <c r="B37" s="138"/>
      <c r="C37" s="139"/>
      <c r="D37" s="66" t="s">
        <v>11</v>
      </c>
      <c r="E37" s="8">
        <v>29170</v>
      </c>
      <c r="F37" s="9">
        <v>25000</v>
      </c>
      <c r="G37" s="9">
        <v>30000</v>
      </c>
      <c r="H37" s="9">
        <v>30000</v>
      </c>
      <c r="I37" s="10">
        <v>30000</v>
      </c>
    </row>
    <row r="38" spans="1:9">
      <c r="A38" s="137">
        <v>32</v>
      </c>
      <c r="B38" s="138"/>
      <c r="C38" s="139"/>
      <c r="D38" s="66" t="s">
        <v>22</v>
      </c>
      <c r="E38" s="8">
        <v>52000</v>
      </c>
      <c r="F38" s="9">
        <v>32000</v>
      </c>
      <c r="G38" s="9">
        <v>32000</v>
      </c>
      <c r="H38" s="9">
        <v>32000</v>
      </c>
      <c r="I38" s="10">
        <v>32000</v>
      </c>
    </row>
    <row r="39" spans="1:9" ht="25.5">
      <c r="A39" s="65">
        <v>4</v>
      </c>
      <c r="B39" s="67"/>
      <c r="C39" s="68"/>
      <c r="D39" s="66" t="s">
        <v>12</v>
      </c>
      <c r="E39" s="8">
        <f>SUM(E40)</f>
        <v>15000</v>
      </c>
      <c r="F39" s="8">
        <f>SUM(F40)</f>
        <v>15000</v>
      </c>
      <c r="G39" s="8">
        <f>SUM(G40)</f>
        <v>15000</v>
      </c>
      <c r="H39" s="8">
        <f>SUM(H40)</f>
        <v>15000</v>
      </c>
      <c r="I39" s="8">
        <f>SUM(I40)</f>
        <v>15000</v>
      </c>
    </row>
    <row r="40" spans="1:9" ht="25.5">
      <c r="A40" s="137">
        <v>42</v>
      </c>
      <c r="B40" s="138"/>
      <c r="C40" s="139"/>
      <c r="D40" s="66" t="s">
        <v>30</v>
      </c>
      <c r="E40" s="8">
        <v>15000</v>
      </c>
      <c r="F40" s="9">
        <v>15000</v>
      </c>
      <c r="G40" s="9">
        <v>15000</v>
      </c>
      <c r="H40" s="9">
        <v>15000</v>
      </c>
      <c r="I40" s="10">
        <v>15000</v>
      </c>
    </row>
    <row r="41" spans="1:9" ht="25.5">
      <c r="A41" s="125" t="s">
        <v>136</v>
      </c>
      <c r="B41" s="126"/>
      <c r="C41" s="127"/>
      <c r="D41" s="69" t="s">
        <v>95</v>
      </c>
      <c r="E41" s="64">
        <f t="shared" ref="E41:I42" si="6">E42</f>
        <v>5748966.0299999993</v>
      </c>
      <c r="F41" s="64">
        <f t="shared" si="6"/>
        <v>5582309</v>
      </c>
      <c r="G41" s="64">
        <f t="shared" si="6"/>
        <v>5989300</v>
      </c>
      <c r="H41" s="64">
        <f t="shared" si="6"/>
        <v>6139800</v>
      </c>
      <c r="I41" s="64">
        <f t="shared" si="6"/>
        <v>6356800</v>
      </c>
    </row>
    <row r="42" spans="1:9">
      <c r="A42" s="131" t="s">
        <v>96</v>
      </c>
      <c r="B42" s="132"/>
      <c r="C42" s="133"/>
      <c r="D42" s="71" t="s">
        <v>97</v>
      </c>
      <c r="E42" s="8">
        <f t="shared" si="6"/>
        <v>5748966.0299999993</v>
      </c>
      <c r="F42" s="8">
        <f t="shared" si="6"/>
        <v>5582309</v>
      </c>
      <c r="G42" s="8">
        <f t="shared" si="6"/>
        <v>5989300</v>
      </c>
      <c r="H42" s="8">
        <f t="shared" si="6"/>
        <v>6139800</v>
      </c>
      <c r="I42" s="8">
        <f t="shared" si="6"/>
        <v>6356800</v>
      </c>
    </row>
    <row r="43" spans="1:9">
      <c r="A43" s="134">
        <v>3</v>
      </c>
      <c r="B43" s="135"/>
      <c r="C43" s="136"/>
      <c r="D43" s="66" t="s">
        <v>10</v>
      </c>
      <c r="E43" s="8">
        <f>SUM(E44:E45)</f>
        <v>5748966.0299999993</v>
      </c>
      <c r="F43" s="8">
        <f>SUM(F44:F45)</f>
        <v>5582309</v>
      </c>
      <c r="G43" s="8">
        <f>SUM(G44:G45)</f>
        <v>5989300</v>
      </c>
      <c r="H43" s="8">
        <f>SUM(H44:H45)</f>
        <v>6139800</v>
      </c>
      <c r="I43" s="8">
        <f>SUM(I44:I45)</f>
        <v>6356800</v>
      </c>
    </row>
    <row r="44" spans="1:9">
      <c r="A44" s="137">
        <v>31</v>
      </c>
      <c r="B44" s="138"/>
      <c r="C44" s="139"/>
      <c r="D44" s="66" t="s">
        <v>11</v>
      </c>
      <c r="E44" s="8">
        <v>5163564.18</v>
      </c>
      <c r="F44" s="9">
        <v>5101459</v>
      </c>
      <c r="G44" s="9">
        <v>5543950</v>
      </c>
      <c r="H44" s="9">
        <v>5670350</v>
      </c>
      <c r="I44" s="10">
        <v>5856450</v>
      </c>
    </row>
    <row r="45" spans="1:9">
      <c r="A45" s="137">
        <v>32</v>
      </c>
      <c r="B45" s="138"/>
      <c r="C45" s="139"/>
      <c r="D45" s="66" t="s">
        <v>22</v>
      </c>
      <c r="E45" s="8">
        <v>585401.85</v>
      </c>
      <c r="F45" s="9">
        <v>480850</v>
      </c>
      <c r="G45" s="9">
        <v>445350</v>
      </c>
      <c r="H45" s="9">
        <v>469450</v>
      </c>
      <c r="I45" s="10">
        <v>500350</v>
      </c>
    </row>
    <row r="46" spans="1:9" ht="25.5">
      <c r="A46" s="125" t="s">
        <v>137</v>
      </c>
      <c r="B46" s="126"/>
      <c r="C46" s="127"/>
      <c r="D46" s="93" t="s">
        <v>144</v>
      </c>
      <c r="E46" s="64">
        <f>E47+E55+E58+E63</f>
        <v>781416.82999999984</v>
      </c>
      <c r="F46" s="64">
        <f t="shared" ref="F46:I46" si="7">F47+F55+F58+F63</f>
        <v>716900</v>
      </c>
      <c r="G46" s="64">
        <f t="shared" si="7"/>
        <v>704500</v>
      </c>
      <c r="H46" s="64">
        <f t="shared" si="7"/>
        <v>764500</v>
      </c>
      <c r="I46" s="64">
        <f t="shared" si="7"/>
        <v>774500</v>
      </c>
    </row>
    <row r="47" spans="1:9">
      <c r="A47" s="131" t="s">
        <v>98</v>
      </c>
      <c r="B47" s="132"/>
      <c r="C47" s="133"/>
      <c r="D47" s="71" t="s">
        <v>99</v>
      </c>
      <c r="E47" s="8">
        <f>E48+E52</f>
        <v>641728.74</v>
      </c>
      <c r="F47" s="8">
        <f>F48+F52</f>
        <v>643000</v>
      </c>
      <c r="G47" s="8">
        <f>G48+G52</f>
        <v>633000</v>
      </c>
      <c r="H47" s="8">
        <f>H48+H52</f>
        <v>688000</v>
      </c>
      <c r="I47" s="8">
        <f>I48+I52</f>
        <v>693000</v>
      </c>
    </row>
    <row r="48" spans="1:9">
      <c r="A48" s="134">
        <v>3</v>
      </c>
      <c r="B48" s="135"/>
      <c r="C48" s="136"/>
      <c r="D48" s="66" t="s">
        <v>10</v>
      </c>
      <c r="E48" s="8">
        <f>SUM(E49:E51)</f>
        <v>632283.47</v>
      </c>
      <c r="F48" s="8">
        <f>SUM(F49:F51)</f>
        <v>636127.75</v>
      </c>
      <c r="G48" s="8">
        <f>SUM(G49:G51)</f>
        <v>622964</v>
      </c>
      <c r="H48" s="8">
        <f>SUM(H49:H51)</f>
        <v>677964</v>
      </c>
      <c r="I48" s="8">
        <f>SUM(I49:I51)</f>
        <v>682964</v>
      </c>
    </row>
    <row r="49" spans="1:9">
      <c r="A49" s="137">
        <v>31</v>
      </c>
      <c r="B49" s="138"/>
      <c r="C49" s="139"/>
      <c r="D49" s="66" t="s">
        <v>11</v>
      </c>
      <c r="E49" s="8">
        <v>345135.85</v>
      </c>
      <c r="F49" s="9">
        <v>360000</v>
      </c>
      <c r="G49" s="9">
        <v>339964</v>
      </c>
      <c r="H49" s="9">
        <v>394964</v>
      </c>
      <c r="I49" s="10">
        <v>399964</v>
      </c>
    </row>
    <row r="50" spans="1:9">
      <c r="A50" s="137">
        <v>32</v>
      </c>
      <c r="B50" s="138"/>
      <c r="C50" s="139"/>
      <c r="D50" s="66" t="s">
        <v>22</v>
      </c>
      <c r="E50" s="8">
        <v>280187.37</v>
      </c>
      <c r="F50" s="9">
        <v>268627.75</v>
      </c>
      <c r="G50" s="9">
        <v>275000</v>
      </c>
      <c r="H50" s="9">
        <v>275000</v>
      </c>
      <c r="I50" s="10">
        <v>275000</v>
      </c>
    </row>
    <row r="51" spans="1:9">
      <c r="A51" s="137">
        <v>34</v>
      </c>
      <c r="B51" s="138"/>
      <c r="C51" s="139"/>
      <c r="D51" s="66" t="s">
        <v>70</v>
      </c>
      <c r="E51" s="8">
        <v>6960.25</v>
      </c>
      <c r="F51" s="9">
        <v>7500</v>
      </c>
      <c r="G51" s="9">
        <v>8000</v>
      </c>
      <c r="H51" s="9">
        <v>8000</v>
      </c>
      <c r="I51" s="10">
        <v>8000</v>
      </c>
    </row>
    <row r="52" spans="1:9" ht="25.5">
      <c r="A52" s="65">
        <v>4</v>
      </c>
      <c r="B52" s="67"/>
      <c r="C52" s="68"/>
      <c r="D52" s="66" t="s">
        <v>12</v>
      </c>
      <c r="E52" s="8">
        <f>SUM(E53:E54)</f>
        <v>9445.27</v>
      </c>
      <c r="F52" s="8">
        <f>SUM(F53:F54)</f>
        <v>6872.25</v>
      </c>
      <c r="G52" s="8">
        <f>SUM(G53:G54)</f>
        <v>10036</v>
      </c>
      <c r="H52" s="8">
        <f>SUM(H53:H54)</f>
        <v>10036</v>
      </c>
      <c r="I52" s="8">
        <f>SUM(I53:I54)</f>
        <v>10036</v>
      </c>
    </row>
    <row r="53" spans="1:9" ht="25.5">
      <c r="A53" s="137">
        <v>42</v>
      </c>
      <c r="B53" s="138"/>
      <c r="C53" s="139"/>
      <c r="D53" s="66" t="s">
        <v>30</v>
      </c>
      <c r="E53" s="8">
        <v>6320.27</v>
      </c>
      <c r="F53" s="9">
        <v>1466</v>
      </c>
      <c r="G53" s="9">
        <v>6036</v>
      </c>
      <c r="H53" s="9">
        <v>6036</v>
      </c>
      <c r="I53" s="10">
        <v>6036</v>
      </c>
    </row>
    <row r="54" spans="1:9" ht="25.5">
      <c r="A54" s="137">
        <v>45</v>
      </c>
      <c r="B54" s="138"/>
      <c r="C54" s="139"/>
      <c r="D54" s="66" t="s">
        <v>71</v>
      </c>
      <c r="E54" s="8">
        <v>3125</v>
      </c>
      <c r="F54" s="9">
        <v>5406.25</v>
      </c>
      <c r="G54" s="9">
        <v>4000</v>
      </c>
      <c r="H54" s="9">
        <v>4000</v>
      </c>
      <c r="I54" s="10">
        <v>4000</v>
      </c>
    </row>
    <row r="55" spans="1:9">
      <c r="A55" s="131" t="s">
        <v>96</v>
      </c>
      <c r="B55" s="132"/>
      <c r="C55" s="133"/>
      <c r="D55" s="71" t="s">
        <v>97</v>
      </c>
      <c r="E55" s="8">
        <f>E56</f>
        <v>74223.7</v>
      </c>
      <c r="F55" s="8">
        <f>F56</f>
        <v>70000</v>
      </c>
      <c r="G55" s="8">
        <f>G56</f>
        <v>70000</v>
      </c>
      <c r="H55" s="8">
        <f>H56</f>
        <v>75000</v>
      </c>
      <c r="I55" s="8">
        <f>I56</f>
        <v>80000</v>
      </c>
    </row>
    <row r="56" spans="1:9">
      <c r="A56" s="134">
        <v>3</v>
      </c>
      <c r="B56" s="135"/>
      <c r="C56" s="136"/>
      <c r="D56" s="66" t="s">
        <v>10</v>
      </c>
      <c r="E56" s="8">
        <f>SUM(E57)</f>
        <v>74223.7</v>
      </c>
      <c r="F56" s="8">
        <f>SUM(F57)</f>
        <v>70000</v>
      </c>
      <c r="G56" s="8">
        <f>SUM(G57)</f>
        <v>70000</v>
      </c>
      <c r="H56" s="8">
        <f>SUM(H57)</f>
        <v>75000</v>
      </c>
      <c r="I56" s="8">
        <f>SUM(I57)</f>
        <v>80000</v>
      </c>
    </row>
    <row r="57" spans="1:9">
      <c r="A57" s="137">
        <v>31</v>
      </c>
      <c r="B57" s="138"/>
      <c r="C57" s="139"/>
      <c r="D57" s="66" t="s">
        <v>11</v>
      </c>
      <c r="E57" s="8">
        <v>74223.7</v>
      </c>
      <c r="F57" s="9">
        <v>70000</v>
      </c>
      <c r="G57" s="9">
        <v>70000</v>
      </c>
      <c r="H57" s="9">
        <v>75000</v>
      </c>
      <c r="I57" s="10">
        <v>80000</v>
      </c>
    </row>
    <row r="58" spans="1:9">
      <c r="A58" s="131" t="s">
        <v>101</v>
      </c>
      <c r="B58" s="132"/>
      <c r="C58" s="133"/>
      <c r="D58" s="71" t="s">
        <v>102</v>
      </c>
      <c r="E58" s="8">
        <f>E59+E61</f>
        <v>53946.95</v>
      </c>
      <c r="F58" s="8">
        <f>F59</f>
        <v>2000</v>
      </c>
      <c r="G58" s="8">
        <f>G59</f>
        <v>1000</v>
      </c>
      <c r="H58" s="8">
        <f>H59</f>
        <v>1000</v>
      </c>
      <c r="I58" s="8">
        <f>I59</f>
        <v>1000</v>
      </c>
    </row>
    <row r="59" spans="1:9">
      <c r="A59" s="134">
        <v>3</v>
      </c>
      <c r="B59" s="135"/>
      <c r="C59" s="136"/>
      <c r="D59" s="66" t="s">
        <v>10</v>
      </c>
      <c r="E59" s="8">
        <f>SUM(E60)</f>
        <v>500</v>
      </c>
      <c r="F59" s="8">
        <f>SUM(F60)</f>
        <v>2000</v>
      </c>
      <c r="G59" s="8">
        <f>SUM(G60)</f>
        <v>1000</v>
      </c>
      <c r="H59" s="8">
        <f>SUM(H60)</f>
        <v>1000</v>
      </c>
      <c r="I59" s="8">
        <f>SUM(I60)</f>
        <v>1000</v>
      </c>
    </row>
    <row r="60" spans="1:9">
      <c r="A60" s="137">
        <v>32</v>
      </c>
      <c r="B60" s="138"/>
      <c r="C60" s="139"/>
      <c r="D60" s="66" t="s">
        <v>22</v>
      </c>
      <c r="E60" s="8">
        <v>500</v>
      </c>
      <c r="F60" s="9">
        <v>2000</v>
      </c>
      <c r="G60" s="9">
        <v>1000</v>
      </c>
      <c r="H60" s="9">
        <v>1000</v>
      </c>
      <c r="I60" s="10">
        <v>1000</v>
      </c>
    </row>
    <row r="61" spans="1:9" ht="25.5">
      <c r="A61" s="95">
        <v>4</v>
      </c>
      <c r="B61" s="96"/>
      <c r="C61" s="97"/>
      <c r="D61" s="94" t="s">
        <v>12</v>
      </c>
      <c r="E61" s="8">
        <f>SUM(E62)</f>
        <v>53446.95</v>
      </c>
      <c r="F61" s="8">
        <f t="shared" ref="F61:I61" si="8">SUM(F62)</f>
        <v>0</v>
      </c>
      <c r="G61" s="8">
        <f t="shared" si="8"/>
        <v>0</v>
      </c>
      <c r="H61" s="8">
        <f t="shared" si="8"/>
        <v>0</v>
      </c>
      <c r="I61" s="8">
        <f t="shared" si="8"/>
        <v>0</v>
      </c>
    </row>
    <row r="62" spans="1:9" ht="25.5">
      <c r="A62" s="95">
        <v>42</v>
      </c>
      <c r="B62" s="96"/>
      <c r="C62" s="97"/>
      <c r="D62" s="94" t="s">
        <v>30</v>
      </c>
      <c r="E62" s="8">
        <v>53446.95</v>
      </c>
      <c r="F62" s="8">
        <v>0</v>
      </c>
      <c r="G62" s="8">
        <v>0</v>
      </c>
      <c r="H62" s="8">
        <v>0</v>
      </c>
      <c r="I62" s="92">
        <v>0</v>
      </c>
    </row>
    <row r="63" spans="1:9" ht="38.25">
      <c r="A63" s="131" t="s">
        <v>103</v>
      </c>
      <c r="B63" s="132"/>
      <c r="C63" s="133"/>
      <c r="D63" s="71" t="s">
        <v>104</v>
      </c>
      <c r="E63" s="8">
        <f>E64+E66</f>
        <v>11517.44</v>
      </c>
      <c r="F63" s="8">
        <f>F64+F66</f>
        <v>1900</v>
      </c>
      <c r="G63" s="8">
        <f>G64+G66</f>
        <v>500</v>
      </c>
      <c r="H63" s="8">
        <f>H64+H66</f>
        <v>500</v>
      </c>
      <c r="I63" s="8">
        <f>I64+I66</f>
        <v>500</v>
      </c>
    </row>
    <row r="64" spans="1:9">
      <c r="A64" s="134">
        <v>3</v>
      </c>
      <c r="B64" s="135"/>
      <c r="C64" s="136"/>
      <c r="D64" s="66" t="s">
        <v>10</v>
      </c>
      <c r="E64" s="8">
        <f>SUM(E65)</f>
        <v>11517.44</v>
      </c>
      <c r="F64" s="8">
        <f>SUM(F65)</f>
        <v>1000</v>
      </c>
      <c r="G64" s="8">
        <f>SUM(G65)</f>
        <v>500</v>
      </c>
      <c r="H64" s="8">
        <f>SUM(H65)</f>
        <v>500</v>
      </c>
      <c r="I64" s="8">
        <f>SUM(I65)</f>
        <v>500</v>
      </c>
    </row>
    <row r="65" spans="1:9">
      <c r="A65" s="137">
        <v>32</v>
      </c>
      <c r="B65" s="138"/>
      <c r="C65" s="139"/>
      <c r="D65" s="66" t="s">
        <v>22</v>
      </c>
      <c r="E65" s="8">
        <v>11517.44</v>
      </c>
      <c r="F65" s="9">
        <v>1000</v>
      </c>
      <c r="G65" s="9">
        <v>500</v>
      </c>
      <c r="H65" s="9">
        <v>500</v>
      </c>
      <c r="I65" s="10">
        <v>500</v>
      </c>
    </row>
    <row r="66" spans="1:9" ht="25.5">
      <c r="A66" s="65">
        <v>4</v>
      </c>
      <c r="B66" s="67"/>
      <c r="C66" s="68"/>
      <c r="D66" s="66" t="s">
        <v>12</v>
      </c>
      <c r="E66" s="8">
        <f>SUM(E67)</f>
        <v>0</v>
      </c>
      <c r="F66" s="8">
        <f>SUM(F67)</f>
        <v>900</v>
      </c>
      <c r="G66" s="8">
        <f>SUM(G67)</f>
        <v>0</v>
      </c>
      <c r="H66" s="8">
        <f>SUM(H67)</f>
        <v>0</v>
      </c>
      <c r="I66" s="8">
        <f>SUM(I67)</f>
        <v>0</v>
      </c>
    </row>
    <row r="67" spans="1:9" ht="25.5">
      <c r="A67" s="137">
        <v>42</v>
      </c>
      <c r="B67" s="138"/>
      <c r="C67" s="139"/>
      <c r="D67" s="66" t="s">
        <v>30</v>
      </c>
      <c r="E67" s="8">
        <v>0</v>
      </c>
      <c r="F67" s="9">
        <v>900</v>
      </c>
      <c r="G67" s="9">
        <v>0</v>
      </c>
      <c r="H67" s="9">
        <v>0</v>
      </c>
      <c r="I67" s="10">
        <v>0</v>
      </c>
    </row>
    <row r="68" spans="1:9" ht="38.25">
      <c r="A68" s="125" t="s">
        <v>138</v>
      </c>
      <c r="B68" s="126"/>
      <c r="C68" s="127"/>
      <c r="D68" s="69" t="s">
        <v>105</v>
      </c>
      <c r="E68" s="64">
        <f>E69+E75</f>
        <v>202079.51</v>
      </c>
      <c r="F68" s="64">
        <f>F69+F75</f>
        <v>111255</v>
      </c>
      <c r="G68" s="64">
        <f>G69+G75</f>
        <v>130000</v>
      </c>
      <c r="H68" s="64">
        <f>H69+H75</f>
        <v>130000</v>
      </c>
      <c r="I68" s="64">
        <f>I69+I75</f>
        <v>130000</v>
      </c>
    </row>
    <row r="69" spans="1:9" ht="25.5">
      <c r="A69" s="131" t="s">
        <v>142</v>
      </c>
      <c r="B69" s="132"/>
      <c r="C69" s="133"/>
      <c r="D69" s="88" t="s">
        <v>117</v>
      </c>
      <c r="E69" s="8">
        <f>E70+E73</f>
        <v>113340.65</v>
      </c>
      <c r="F69" s="8">
        <f>F70+F73</f>
        <v>51000</v>
      </c>
      <c r="G69" s="8">
        <f>G70+G73</f>
        <v>60000</v>
      </c>
      <c r="H69" s="8">
        <f>H70+H73</f>
        <v>60000</v>
      </c>
      <c r="I69" s="8">
        <f>I70+I73</f>
        <v>60000</v>
      </c>
    </row>
    <row r="70" spans="1:9">
      <c r="A70" s="134">
        <v>3</v>
      </c>
      <c r="B70" s="135"/>
      <c r="C70" s="136"/>
      <c r="D70" s="66" t="s">
        <v>10</v>
      </c>
      <c r="E70" s="8">
        <f>SUM(E71:E72)</f>
        <v>102329.65</v>
      </c>
      <c r="F70" s="8">
        <f>SUM(F71:F72)</f>
        <v>51000</v>
      </c>
      <c r="G70" s="8">
        <f>SUM(G71:G72)</f>
        <v>60000</v>
      </c>
      <c r="H70" s="8">
        <f>SUM(H71:H72)</f>
        <v>60000</v>
      </c>
      <c r="I70" s="8">
        <f>SUM(I71:I72)</f>
        <v>60000</v>
      </c>
    </row>
    <row r="71" spans="1:9">
      <c r="A71" s="137">
        <v>31</v>
      </c>
      <c r="B71" s="138"/>
      <c r="C71" s="139"/>
      <c r="D71" s="66" t="s">
        <v>11</v>
      </c>
      <c r="E71" s="8">
        <v>87049.65</v>
      </c>
      <c r="F71" s="9">
        <v>31000</v>
      </c>
      <c r="G71" s="9">
        <v>39000</v>
      </c>
      <c r="H71" s="9">
        <v>39000</v>
      </c>
      <c r="I71" s="10">
        <v>39000</v>
      </c>
    </row>
    <row r="72" spans="1:9">
      <c r="A72" s="137">
        <v>32</v>
      </c>
      <c r="B72" s="138"/>
      <c r="C72" s="139"/>
      <c r="D72" s="66" t="s">
        <v>22</v>
      </c>
      <c r="E72" s="8">
        <v>15280</v>
      </c>
      <c r="F72" s="9">
        <v>20000</v>
      </c>
      <c r="G72" s="9">
        <v>21000</v>
      </c>
      <c r="H72" s="9">
        <v>21000</v>
      </c>
      <c r="I72" s="10">
        <v>21000</v>
      </c>
    </row>
    <row r="73" spans="1:9" ht="25.5">
      <c r="A73" s="65">
        <v>4</v>
      </c>
      <c r="B73" s="67"/>
      <c r="C73" s="68"/>
      <c r="D73" s="66" t="s">
        <v>12</v>
      </c>
      <c r="E73" s="8">
        <f>SUM(E74)</f>
        <v>11011</v>
      </c>
      <c r="F73" s="8">
        <f>SUM(F74)</f>
        <v>0</v>
      </c>
      <c r="G73" s="8">
        <f>SUM(G74)</f>
        <v>0</v>
      </c>
      <c r="H73" s="8">
        <f>SUM(H74)</f>
        <v>0</v>
      </c>
      <c r="I73" s="8">
        <f>SUM(I74)</f>
        <v>0</v>
      </c>
    </row>
    <row r="74" spans="1:9" ht="25.5">
      <c r="A74" s="137">
        <v>42</v>
      </c>
      <c r="B74" s="138"/>
      <c r="C74" s="139"/>
      <c r="D74" s="66" t="s">
        <v>30</v>
      </c>
      <c r="E74" s="8">
        <v>11011</v>
      </c>
      <c r="F74" s="9">
        <v>0</v>
      </c>
      <c r="G74" s="9">
        <v>0</v>
      </c>
      <c r="H74" s="9">
        <v>0</v>
      </c>
      <c r="I74" s="10">
        <v>0</v>
      </c>
    </row>
    <row r="75" spans="1:9">
      <c r="A75" s="131" t="s">
        <v>143</v>
      </c>
      <c r="B75" s="132"/>
      <c r="C75" s="133"/>
      <c r="D75" s="66" t="s">
        <v>106</v>
      </c>
      <c r="E75" s="8">
        <f>E76+E79</f>
        <v>88738.86</v>
      </c>
      <c r="F75" s="8">
        <f t="shared" ref="F75:I75" si="9">F76+F79</f>
        <v>60255</v>
      </c>
      <c r="G75" s="8">
        <f t="shared" si="9"/>
        <v>70000</v>
      </c>
      <c r="H75" s="8">
        <f t="shared" si="9"/>
        <v>70000</v>
      </c>
      <c r="I75" s="8">
        <f t="shared" si="9"/>
        <v>70000</v>
      </c>
    </row>
    <row r="76" spans="1:9">
      <c r="A76" s="134">
        <v>3</v>
      </c>
      <c r="B76" s="135"/>
      <c r="C76" s="136"/>
      <c r="D76" s="66" t="s">
        <v>10</v>
      </c>
      <c r="E76" s="8">
        <f>SUM(E77:E78)</f>
        <v>78993.86</v>
      </c>
      <c r="F76" s="8">
        <f>SUM(F77:F78)</f>
        <v>60255</v>
      </c>
      <c r="G76" s="8">
        <f>SUM(G77:G78)</f>
        <v>70000</v>
      </c>
      <c r="H76" s="8">
        <f>SUM(H77:H78)</f>
        <v>70000</v>
      </c>
      <c r="I76" s="8">
        <f>SUM(I77:I78)</f>
        <v>70000</v>
      </c>
    </row>
    <row r="77" spans="1:9">
      <c r="A77" s="137">
        <v>31</v>
      </c>
      <c r="B77" s="138"/>
      <c r="C77" s="139"/>
      <c r="D77" s="66" t="s">
        <v>11</v>
      </c>
      <c r="E77" s="8">
        <v>77400.86</v>
      </c>
      <c r="F77" s="9">
        <v>58255</v>
      </c>
      <c r="G77" s="9">
        <v>68000</v>
      </c>
      <c r="H77" s="9">
        <v>68000</v>
      </c>
      <c r="I77" s="10">
        <v>68000</v>
      </c>
    </row>
    <row r="78" spans="1:9">
      <c r="A78" s="137">
        <v>32</v>
      </c>
      <c r="B78" s="138"/>
      <c r="C78" s="139"/>
      <c r="D78" s="66" t="s">
        <v>22</v>
      </c>
      <c r="E78" s="8">
        <v>1593</v>
      </c>
      <c r="F78" s="9">
        <v>2000</v>
      </c>
      <c r="G78" s="9">
        <v>2000</v>
      </c>
      <c r="H78" s="9">
        <v>2000</v>
      </c>
      <c r="I78" s="10">
        <v>2000</v>
      </c>
    </row>
    <row r="79" spans="1:9" ht="25.5">
      <c r="A79" s="151">
        <v>4</v>
      </c>
      <c r="B79" s="152"/>
      <c r="C79" s="153"/>
      <c r="D79" s="89" t="s">
        <v>12</v>
      </c>
      <c r="E79" s="8">
        <f>SUM(E80)</f>
        <v>9745</v>
      </c>
      <c r="F79" s="8">
        <f t="shared" ref="F79:I79" si="10">SUM(F80)</f>
        <v>0</v>
      </c>
      <c r="G79" s="8">
        <f t="shared" si="10"/>
        <v>0</v>
      </c>
      <c r="H79" s="8">
        <f t="shared" si="10"/>
        <v>0</v>
      </c>
      <c r="I79" s="8">
        <f t="shared" si="10"/>
        <v>0</v>
      </c>
    </row>
    <row r="80" spans="1:9" ht="25.5">
      <c r="A80" s="137">
        <v>42</v>
      </c>
      <c r="B80" s="138"/>
      <c r="C80" s="139"/>
      <c r="D80" s="89" t="s">
        <v>30</v>
      </c>
      <c r="E80" s="8">
        <v>9745</v>
      </c>
      <c r="F80" s="8">
        <v>0</v>
      </c>
      <c r="G80" s="8">
        <v>0</v>
      </c>
      <c r="H80" s="8">
        <v>0</v>
      </c>
      <c r="I80" s="92">
        <v>0</v>
      </c>
    </row>
    <row r="81" spans="1:9" ht="29.25" customHeight="1">
      <c r="A81" s="125" t="s">
        <v>147</v>
      </c>
      <c r="B81" s="126"/>
      <c r="C81" s="127"/>
      <c r="D81" s="100" t="s">
        <v>148</v>
      </c>
      <c r="E81" s="64">
        <f>E82</f>
        <v>0</v>
      </c>
      <c r="F81" s="64">
        <f>F82</f>
        <v>0</v>
      </c>
      <c r="G81" s="64">
        <f t="shared" ref="G81:I81" si="11">G82</f>
        <v>499000</v>
      </c>
      <c r="H81" s="64">
        <f t="shared" si="11"/>
        <v>499000</v>
      </c>
      <c r="I81" s="64">
        <f t="shared" si="11"/>
        <v>499000</v>
      </c>
    </row>
    <row r="82" spans="1:9" ht="15.75" customHeight="1">
      <c r="A82" s="134" t="s">
        <v>92</v>
      </c>
      <c r="B82" s="135"/>
      <c r="C82" s="136"/>
      <c r="D82" s="100"/>
      <c r="E82" s="64">
        <f>E83+E86</f>
        <v>0</v>
      </c>
      <c r="F82" s="64">
        <f t="shared" ref="F82:I82" si="12">F83+F86</f>
        <v>0</v>
      </c>
      <c r="G82" s="64">
        <f t="shared" si="12"/>
        <v>499000</v>
      </c>
      <c r="H82" s="64">
        <f t="shared" si="12"/>
        <v>499000</v>
      </c>
      <c r="I82" s="64">
        <f t="shared" si="12"/>
        <v>499000</v>
      </c>
    </row>
    <row r="83" spans="1:9">
      <c r="A83" s="134">
        <v>3</v>
      </c>
      <c r="B83" s="135"/>
      <c r="C83" s="136"/>
      <c r="D83" s="99" t="s">
        <v>10</v>
      </c>
      <c r="E83" s="8">
        <f>SUM(E84:E85)</f>
        <v>0</v>
      </c>
      <c r="F83" s="8">
        <f t="shared" ref="F83:I83" si="13">SUM(F84:F85)</f>
        <v>0</v>
      </c>
      <c r="G83" s="8">
        <f t="shared" si="13"/>
        <v>492000</v>
      </c>
      <c r="H83" s="8">
        <f t="shared" si="13"/>
        <v>492000</v>
      </c>
      <c r="I83" s="8">
        <f t="shared" si="13"/>
        <v>492000</v>
      </c>
    </row>
    <row r="84" spans="1:9">
      <c r="A84" s="154" t="s">
        <v>149</v>
      </c>
      <c r="B84" s="155"/>
      <c r="C84" s="156"/>
      <c r="D84" s="99" t="s">
        <v>11</v>
      </c>
      <c r="E84" s="8"/>
      <c r="F84" s="8"/>
      <c r="G84" s="8">
        <v>450000</v>
      </c>
      <c r="H84" s="8">
        <v>450000</v>
      </c>
      <c r="I84" s="92">
        <v>450000</v>
      </c>
    </row>
    <row r="85" spans="1:9">
      <c r="A85" s="154" t="s">
        <v>150</v>
      </c>
      <c r="B85" s="155"/>
      <c r="C85" s="156"/>
      <c r="D85" s="99" t="s">
        <v>22</v>
      </c>
      <c r="E85" s="8"/>
      <c r="F85" s="8"/>
      <c r="G85" s="8">
        <v>42000</v>
      </c>
      <c r="H85" s="8">
        <v>42000</v>
      </c>
      <c r="I85" s="92">
        <v>42000</v>
      </c>
    </row>
    <row r="86" spans="1:9" ht="25.5">
      <c r="A86" s="154" t="s">
        <v>151</v>
      </c>
      <c r="B86" s="155"/>
      <c r="C86" s="156"/>
      <c r="D86" s="99" t="s">
        <v>12</v>
      </c>
      <c r="E86" s="8">
        <f>SUM(E87)</f>
        <v>0</v>
      </c>
      <c r="F86" s="8">
        <f t="shared" ref="F86:I86" si="14">SUM(F87)</f>
        <v>0</v>
      </c>
      <c r="G86" s="8">
        <f t="shared" si="14"/>
        <v>7000</v>
      </c>
      <c r="H86" s="8">
        <f t="shared" si="14"/>
        <v>7000</v>
      </c>
      <c r="I86" s="8">
        <f t="shared" si="14"/>
        <v>7000</v>
      </c>
    </row>
    <row r="87" spans="1:9" ht="25.5">
      <c r="A87" s="154" t="s">
        <v>152</v>
      </c>
      <c r="B87" s="155"/>
      <c r="C87" s="156"/>
      <c r="D87" s="99" t="s">
        <v>30</v>
      </c>
      <c r="E87" s="8"/>
      <c r="F87" s="8"/>
      <c r="G87" s="8">
        <v>7000</v>
      </c>
      <c r="H87" s="8">
        <v>7000</v>
      </c>
      <c r="I87" s="92">
        <v>7000</v>
      </c>
    </row>
    <row r="88" spans="1:9" ht="27.75" customHeight="1">
      <c r="A88" s="140" t="s">
        <v>139</v>
      </c>
      <c r="B88" s="141"/>
      <c r="C88" s="142"/>
      <c r="D88" s="100" t="s">
        <v>146</v>
      </c>
      <c r="E88" s="64">
        <f>E89+E93</f>
        <v>0</v>
      </c>
      <c r="F88" s="64">
        <f>F89+F93</f>
        <v>110000</v>
      </c>
      <c r="G88" s="64">
        <f>G89+G93</f>
        <v>240000</v>
      </c>
      <c r="H88" s="64">
        <f>H89+H93</f>
        <v>240000</v>
      </c>
      <c r="I88" s="64">
        <f>I89+I93</f>
        <v>240000</v>
      </c>
    </row>
    <row r="89" spans="1:9">
      <c r="A89" s="131" t="s">
        <v>92</v>
      </c>
      <c r="B89" s="132"/>
      <c r="C89" s="133"/>
      <c r="D89" s="88" t="s">
        <v>93</v>
      </c>
      <c r="E89" s="8">
        <f>E90</f>
        <v>0</v>
      </c>
      <c r="F89" s="8">
        <f t="shared" ref="F89:I89" si="15">F90</f>
        <v>80000</v>
      </c>
      <c r="G89" s="8">
        <f t="shared" si="15"/>
        <v>210000</v>
      </c>
      <c r="H89" s="8">
        <f t="shared" si="15"/>
        <v>210000</v>
      </c>
      <c r="I89" s="8">
        <f t="shared" si="15"/>
        <v>210000</v>
      </c>
    </row>
    <row r="90" spans="1:9">
      <c r="A90" s="134">
        <v>3</v>
      </c>
      <c r="B90" s="135"/>
      <c r="C90" s="136"/>
      <c r="D90" s="89" t="s">
        <v>10</v>
      </c>
      <c r="E90" s="8">
        <f>SUM(E91,E92)</f>
        <v>0</v>
      </c>
      <c r="F90" s="8">
        <f t="shared" ref="F90:I90" si="16">SUM(F91,F92)</f>
        <v>80000</v>
      </c>
      <c r="G90" s="8">
        <f t="shared" si="16"/>
        <v>210000</v>
      </c>
      <c r="H90" s="8">
        <f t="shared" si="16"/>
        <v>210000</v>
      </c>
      <c r="I90" s="8">
        <f t="shared" si="16"/>
        <v>210000</v>
      </c>
    </row>
    <row r="91" spans="1:9">
      <c r="A91" s="137">
        <v>31</v>
      </c>
      <c r="B91" s="138"/>
      <c r="C91" s="139"/>
      <c r="D91" s="89" t="s">
        <v>11</v>
      </c>
      <c r="E91" s="8">
        <v>0</v>
      </c>
      <c r="F91" s="8">
        <v>70000</v>
      </c>
      <c r="G91" s="8">
        <v>200000</v>
      </c>
      <c r="H91" s="8">
        <v>200000</v>
      </c>
      <c r="I91" s="92">
        <v>200000</v>
      </c>
    </row>
    <row r="92" spans="1:9">
      <c r="A92" s="137">
        <v>32</v>
      </c>
      <c r="B92" s="138"/>
      <c r="C92" s="139"/>
      <c r="D92" s="89" t="s">
        <v>22</v>
      </c>
      <c r="E92" s="8">
        <v>0</v>
      </c>
      <c r="F92" s="8">
        <v>10000</v>
      </c>
      <c r="G92" s="8">
        <v>10000</v>
      </c>
      <c r="H92" s="8">
        <v>10000</v>
      </c>
      <c r="I92" s="92">
        <v>10000</v>
      </c>
    </row>
    <row r="93" spans="1:9" ht="25.5">
      <c r="A93" s="98">
        <v>4</v>
      </c>
      <c r="B93" s="96"/>
      <c r="C93" s="97"/>
      <c r="D93" s="94" t="s">
        <v>12</v>
      </c>
      <c r="E93" s="8">
        <f>SUM(E94)</f>
        <v>0</v>
      </c>
      <c r="F93" s="8">
        <f>SUM(F94)</f>
        <v>30000</v>
      </c>
      <c r="G93" s="8">
        <f>SUM(G94)</f>
        <v>30000</v>
      </c>
      <c r="H93" s="8">
        <f>SUM(H94)</f>
        <v>30000</v>
      </c>
      <c r="I93" s="8">
        <f>SUM(I94)</f>
        <v>30000</v>
      </c>
    </row>
    <row r="94" spans="1:9" ht="25.5">
      <c r="A94" s="95">
        <v>45</v>
      </c>
      <c r="B94" s="96"/>
      <c r="C94" s="97"/>
      <c r="D94" s="94" t="s">
        <v>71</v>
      </c>
      <c r="E94" s="8">
        <v>0</v>
      </c>
      <c r="F94" s="8">
        <v>30000</v>
      </c>
      <c r="G94" s="8">
        <v>30000</v>
      </c>
      <c r="H94" s="8">
        <v>30000</v>
      </c>
      <c r="I94" s="92">
        <v>30000</v>
      </c>
    </row>
    <row r="95" spans="1:9" ht="25.5">
      <c r="A95" s="125" t="s">
        <v>140</v>
      </c>
      <c r="B95" s="126"/>
      <c r="C95" s="127"/>
      <c r="D95" s="69" t="s">
        <v>107</v>
      </c>
      <c r="E95" s="64">
        <f t="shared" ref="E95:I96" si="17">E96</f>
        <v>38000</v>
      </c>
      <c r="F95" s="64">
        <f t="shared" si="17"/>
        <v>38000</v>
      </c>
      <c r="G95" s="64">
        <f t="shared" si="17"/>
        <v>43000</v>
      </c>
      <c r="H95" s="64">
        <f t="shared" si="17"/>
        <v>43000</v>
      </c>
      <c r="I95" s="64">
        <f t="shared" si="17"/>
        <v>43000</v>
      </c>
    </row>
    <row r="96" spans="1:9">
      <c r="A96" s="131" t="s">
        <v>92</v>
      </c>
      <c r="B96" s="132"/>
      <c r="C96" s="133"/>
      <c r="D96" s="71" t="s">
        <v>93</v>
      </c>
      <c r="E96" s="8">
        <f t="shared" si="17"/>
        <v>38000</v>
      </c>
      <c r="F96" s="8">
        <f t="shared" si="17"/>
        <v>38000</v>
      </c>
      <c r="G96" s="8">
        <f t="shared" si="17"/>
        <v>43000</v>
      </c>
      <c r="H96" s="8">
        <f t="shared" si="17"/>
        <v>43000</v>
      </c>
      <c r="I96" s="8">
        <f t="shared" si="17"/>
        <v>43000</v>
      </c>
    </row>
    <row r="97" spans="1:9">
      <c r="A97" s="134">
        <v>3</v>
      </c>
      <c r="B97" s="135"/>
      <c r="C97" s="136"/>
      <c r="D97" s="66" t="s">
        <v>10</v>
      </c>
      <c r="E97" s="8">
        <f>SUM(E98)</f>
        <v>38000</v>
      </c>
      <c r="F97" s="8">
        <f>SUM(F98)</f>
        <v>38000</v>
      </c>
      <c r="G97" s="8">
        <f>SUM(G98)</f>
        <v>43000</v>
      </c>
      <c r="H97" s="8">
        <f>SUM(H98)</f>
        <v>43000</v>
      </c>
      <c r="I97" s="8">
        <f>SUM(I98)</f>
        <v>43000</v>
      </c>
    </row>
    <row r="98" spans="1:9">
      <c r="A98" s="137">
        <v>31</v>
      </c>
      <c r="B98" s="138"/>
      <c r="C98" s="139"/>
      <c r="D98" s="66" t="s">
        <v>11</v>
      </c>
      <c r="E98" s="8">
        <v>38000</v>
      </c>
      <c r="F98" s="9">
        <v>38000</v>
      </c>
      <c r="G98" s="9">
        <v>43000</v>
      </c>
      <c r="H98" s="9">
        <v>43000</v>
      </c>
      <c r="I98" s="10">
        <v>43000</v>
      </c>
    </row>
    <row r="99" spans="1:9" ht="14.25" customHeight="1">
      <c r="A99" s="125" t="s">
        <v>141</v>
      </c>
      <c r="B99" s="126"/>
      <c r="C99" s="127"/>
      <c r="D99" s="69" t="s">
        <v>108</v>
      </c>
      <c r="E99" s="64">
        <f t="shared" ref="E99:I100" si="18">E100</f>
        <v>6636</v>
      </c>
      <c r="F99" s="64">
        <f t="shared" si="18"/>
        <v>6636</v>
      </c>
      <c r="G99" s="64">
        <f t="shared" si="18"/>
        <v>10000</v>
      </c>
      <c r="H99" s="64">
        <f t="shared" si="18"/>
        <v>10000</v>
      </c>
      <c r="I99" s="64">
        <f t="shared" si="18"/>
        <v>10000</v>
      </c>
    </row>
    <row r="100" spans="1:9" ht="14.25" customHeight="1">
      <c r="A100" s="131" t="s">
        <v>92</v>
      </c>
      <c r="B100" s="132"/>
      <c r="C100" s="133"/>
      <c r="D100" s="71" t="s">
        <v>93</v>
      </c>
      <c r="E100" s="8">
        <f t="shared" si="18"/>
        <v>6636</v>
      </c>
      <c r="F100" s="8">
        <f t="shared" si="18"/>
        <v>6636</v>
      </c>
      <c r="G100" s="8">
        <f t="shared" si="18"/>
        <v>10000</v>
      </c>
      <c r="H100" s="8">
        <f t="shared" si="18"/>
        <v>10000</v>
      </c>
      <c r="I100" s="8">
        <f t="shared" si="18"/>
        <v>10000</v>
      </c>
    </row>
    <row r="101" spans="1:9">
      <c r="A101" s="134">
        <v>3</v>
      </c>
      <c r="B101" s="135"/>
      <c r="C101" s="136"/>
      <c r="D101" s="66" t="s">
        <v>10</v>
      </c>
      <c r="E101" s="8">
        <f>SUM(E102)</f>
        <v>6636</v>
      </c>
      <c r="F101" s="8">
        <f>SUM(F102)</f>
        <v>6636</v>
      </c>
      <c r="G101" s="8">
        <f>SUM(G102)</f>
        <v>10000</v>
      </c>
      <c r="H101" s="8">
        <f>SUM(H102)</f>
        <v>10000</v>
      </c>
      <c r="I101" s="8">
        <f>SUM(I102)</f>
        <v>10000</v>
      </c>
    </row>
    <row r="102" spans="1:9">
      <c r="A102" s="137">
        <v>31</v>
      </c>
      <c r="B102" s="138"/>
      <c r="C102" s="139"/>
      <c r="D102" s="66" t="s">
        <v>11</v>
      </c>
      <c r="E102" s="8">
        <v>6636</v>
      </c>
      <c r="F102" s="9">
        <v>6636</v>
      </c>
      <c r="G102" s="9">
        <v>10000</v>
      </c>
      <c r="H102" s="9">
        <v>10000</v>
      </c>
      <c r="I102" s="10">
        <v>10000</v>
      </c>
    </row>
    <row r="104" spans="1:9">
      <c r="E104" s="79">
        <f>E6+E25</f>
        <v>7123016.3699999992</v>
      </c>
      <c r="F104" s="79">
        <f>F6+F25</f>
        <v>6882800</v>
      </c>
      <c r="G104" s="79">
        <f>G6+G25</f>
        <v>7953500</v>
      </c>
      <c r="H104" s="79">
        <f>H6+H25</f>
        <v>8164000</v>
      </c>
      <c r="I104" s="79">
        <f>I6+I25</f>
        <v>8391000</v>
      </c>
    </row>
  </sheetData>
  <mergeCells count="87">
    <mergeCell ref="A87:C87"/>
    <mergeCell ref="A84:C84"/>
    <mergeCell ref="A82:C82"/>
    <mergeCell ref="A85:C85"/>
    <mergeCell ref="A86:C86"/>
    <mergeCell ref="A33:C33"/>
    <mergeCell ref="A31:C31"/>
    <mergeCell ref="A32:C32"/>
    <mergeCell ref="A79:C79"/>
    <mergeCell ref="A80:C80"/>
    <mergeCell ref="A71:C71"/>
    <mergeCell ref="A72:C72"/>
    <mergeCell ref="A74:C74"/>
    <mergeCell ref="A75:C75"/>
    <mergeCell ref="A76:C76"/>
    <mergeCell ref="A65:C65"/>
    <mergeCell ref="A67:C67"/>
    <mergeCell ref="A68:C68"/>
    <mergeCell ref="A69:C69"/>
    <mergeCell ref="A98:C98"/>
    <mergeCell ref="A99:C99"/>
    <mergeCell ref="A100:C100"/>
    <mergeCell ref="A101:C101"/>
    <mergeCell ref="A77:C77"/>
    <mergeCell ref="A78:C78"/>
    <mergeCell ref="A95:C95"/>
    <mergeCell ref="A96:C96"/>
    <mergeCell ref="A97:C97"/>
    <mergeCell ref="A88:C88"/>
    <mergeCell ref="A89:C89"/>
    <mergeCell ref="A90:C90"/>
    <mergeCell ref="A92:C92"/>
    <mergeCell ref="A91:C91"/>
    <mergeCell ref="A81:C81"/>
    <mergeCell ref="A83:C83"/>
    <mergeCell ref="A57:C57"/>
    <mergeCell ref="A70:C70"/>
    <mergeCell ref="A58:C58"/>
    <mergeCell ref="A59:C59"/>
    <mergeCell ref="A60:C60"/>
    <mergeCell ref="A63:C63"/>
    <mergeCell ref="A64:C64"/>
    <mergeCell ref="A51:C51"/>
    <mergeCell ref="A53:C53"/>
    <mergeCell ref="A54:C54"/>
    <mergeCell ref="A55:C55"/>
    <mergeCell ref="A56:C56"/>
    <mergeCell ref="A46:C46"/>
    <mergeCell ref="A47:C47"/>
    <mergeCell ref="A48:C48"/>
    <mergeCell ref="A49:C49"/>
    <mergeCell ref="A50:C50"/>
    <mergeCell ref="A36:C36"/>
    <mergeCell ref="A102:C102"/>
    <mergeCell ref="A25:C25"/>
    <mergeCell ref="A26:C26"/>
    <mergeCell ref="A27:C27"/>
    <mergeCell ref="A28:C28"/>
    <mergeCell ref="A34:C34"/>
    <mergeCell ref="A35:C35"/>
    <mergeCell ref="A37:C37"/>
    <mergeCell ref="A38:C38"/>
    <mergeCell ref="A40:C40"/>
    <mergeCell ref="A41:C41"/>
    <mergeCell ref="A42:C42"/>
    <mergeCell ref="A43:C43"/>
    <mergeCell ref="A44:C44"/>
    <mergeCell ref="A45:C45"/>
    <mergeCell ref="A8:C8"/>
    <mergeCell ref="A9:C9"/>
    <mergeCell ref="A29:C29"/>
    <mergeCell ref="A10:C10"/>
    <mergeCell ref="A11:C11"/>
    <mergeCell ref="A12:C12"/>
    <mergeCell ref="A14:C14"/>
    <mergeCell ref="A15:C15"/>
    <mergeCell ref="A16:C16"/>
    <mergeCell ref="A18:C18"/>
    <mergeCell ref="A19:C19"/>
    <mergeCell ref="A20:C20"/>
    <mergeCell ref="A22:C22"/>
    <mergeCell ref="A24:C24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2023-09-07T12:06:01Z</cp:lastPrinted>
  <dcterms:created xsi:type="dcterms:W3CDTF">2022-08-12T12:51:27Z</dcterms:created>
  <dcterms:modified xsi:type="dcterms:W3CDTF">2025-10-28T14:08:13Z</dcterms:modified>
</cp:coreProperties>
</file>